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ОТЧЕТ ЗА 2016 ГОД" sheetId="1" r:id="rId1"/>
  </sheets>
  <definedNames>
    <definedName name="_xlnm.Print_Titles" localSheetId="0">'ОТЧЕТ ЗА 2016 ГОД'!$5:$7</definedName>
  </definedNames>
  <calcPr fullCalcOnLoad="1"/>
</workbook>
</file>

<file path=xl/sharedStrings.xml><?xml version="1.0" encoding="utf-8"?>
<sst xmlns="http://schemas.openxmlformats.org/spreadsheetml/2006/main" count="188" uniqueCount="88">
  <si>
    <t>Наименование Программы (подпрограммы), источники финансирования</t>
  </si>
  <si>
    <t>Объем финансирования на весь период реализации программы</t>
  </si>
  <si>
    <t>Лимит годовой или предусмотрено средств*</t>
  </si>
  <si>
    <t>Фактически исполнено</t>
  </si>
  <si>
    <t>Краткая информация по выполнению программных мероприятий за отчетный период текущего года</t>
  </si>
  <si>
    <t>Краткая характеристика оценки показателей эффективности реализации программы (соответствие достигнутых за год результатов плановым показателям, утвержденным в программе)***</t>
  </si>
  <si>
    <t>на начало текущего года</t>
  </si>
  <si>
    <t>за отчетный период текущего года (нарастающим итогом)</t>
  </si>
  <si>
    <t>Выполнение программы за отчетный период в % (ГР.5/ГР3)</t>
  </si>
  <si>
    <t>Выполнение программы за весь период в % (гр.6/гр.2)</t>
  </si>
  <si>
    <t>за весь период реализации программы (гр.4+гр.5)</t>
  </si>
  <si>
    <t>Подпрограмма 1 "Развитие дошкольного, общего и дополнительного образования детей"</t>
  </si>
  <si>
    <t>в том числе:</t>
  </si>
  <si>
    <t>областной бюджет</t>
  </si>
  <si>
    <t>внебюджетные средства</t>
  </si>
  <si>
    <t xml:space="preserve">Приведение условий в образовательных учреждениях в соответствие с требованиями законодательных и   иных нормативных правовых актов в области   обеспечения безопасности образовательных    учреждений, направленных на защиту здоровья и    сохранение жизни обучающихся, воспитанников,  работников во время их трудовой и учебной    деятельности </t>
  </si>
  <si>
    <t>Обеспечение современных условий для получения качественного дошкольного, общего и дополнительного образования</t>
  </si>
  <si>
    <t>обеспечение организационных условий по опеке и попечительству в отношении несовершеннолетних граждан</t>
  </si>
  <si>
    <t>Создание условий для выявления, поддержки и развития талантливых и одаренных детей</t>
  </si>
  <si>
    <t>Реализация подпрограммы</t>
  </si>
  <si>
    <t>Основное мероприятие 1.1. Обеспечение 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организациях,  организация  предоставления дополнительного образования детей в муниципальных образовательных организациях, создание условий для присмотра и ухода за детьми, содержание детей в муниципальных образовательных организациях</t>
  </si>
  <si>
    <t>Отчет о выполнении муниципальной программы «Развитие образования» на 2014-2020 годы</t>
  </si>
  <si>
    <t>Приложение №4</t>
  </si>
  <si>
    <t>Программа "Развитие образования" на 2014-2020 годы</t>
  </si>
  <si>
    <t>муниципальный бюджет</t>
  </si>
  <si>
    <t>федеральный бюджет</t>
  </si>
  <si>
    <t>Основное направление 1.1.1Обеспечение государственных гарантий реализации прав на получение общедоступного  и бесплатного дошкольного образования</t>
  </si>
  <si>
    <t>Обеспечение государственных  гарантий на получение общедоступного и бесплатного дошкольного образования  3039 воспитанникам в 30 учреждениях</t>
  </si>
  <si>
    <t>95692</t>
  </si>
  <si>
    <t>97993</t>
  </si>
  <si>
    <t>60375,6</t>
  </si>
  <si>
    <t>Основное направление 1.1.2.Обеспечение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</si>
  <si>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>Обеспечение государственных гарантий реализации прав на получение общедоступного и бесплатного  начального общего, основного общего, среднего общего образования   5583 учащимся и воспитанникам дошкольных групп  в 18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</si>
  <si>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50069,4</t>
  </si>
  <si>
    <t>202691,9</t>
  </si>
  <si>
    <t>3927,1</t>
  </si>
  <si>
    <t>Основное направление 1.1.3.Обеспечение государственных гарантий реализации прав на обеспечение дополнительного образования детей в муниципальных общеобразовательных организациях</t>
  </si>
  <si>
    <t>Обеспечение государственных гарантий реализации прав на обеспечение дополнительного образования   2065 детей в 3 муниципальных общеобразовательных организациях</t>
  </si>
  <si>
    <t>19546,4</t>
  </si>
  <si>
    <t>756</t>
  </si>
  <si>
    <t>1046,6</t>
  </si>
  <si>
    <t>Основное направление 1.1.4.Оздоровление детей в каникулярное время</t>
  </si>
  <si>
    <t>Выполнение полномочий по организации отдыха и оздоровления детей и подростков, а также удовлетворенности населения услугами по организации отдыха и оздоровления детей и подростков:  оздоровлено 3413 детей  в муниципальных лагерях с дневным пребыванием;  получили  компенсацию части стоимости путёвок в загородные оздоровительные лагеря 156 человек</t>
  </si>
  <si>
    <t>1700</t>
  </si>
  <si>
    <t>2512</t>
  </si>
  <si>
    <t>617</t>
  </si>
  <si>
    <t>Основное направление 1.1.5.Совершенствование организации питания в общеобразовательных организациях Собинского района</t>
  </si>
  <si>
    <t xml:space="preserve"> Охвачено горячим питанием 98,3% учащихся 1-4 классов;  81% учащихся 1-11 классов</t>
  </si>
  <si>
    <t>4843,5</t>
  </si>
  <si>
    <t>6339</t>
  </si>
  <si>
    <t>11877,4</t>
  </si>
  <si>
    <t>Основное направление 1.1.6.Социальная поддержка детей – инвалидов дошкольного возраста</t>
  </si>
  <si>
    <t>Услугами дошкольного образования охвачено 46 детей-инвалидов с суммой ежемесячного пособия 915 руб.</t>
  </si>
  <si>
    <t>Основное направление 1.1.7.Компенсация части родительской платы за присмотр и уход за детьми в образовательных организациях, реализующих общеобразовательную программу дошкольного образования</t>
  </si>
  <si>
    <t>Среднегодовая численность детей, на которых выплачена  компенсация части родительской платы составляет 2969 человек,  из них на первого ребенка 1479 человек; на второго ребенка 1197  человек; третьего и последующих 293  человек</t>
  </si>
  <si>
    <t>Основное направление 1.1.8.Предоставление мер социальной поддержки по оплате жилья и коммунальных услуг отдельным категориям граждан муниципальной системы образования</t>
  </si>
  <si>
    <t>Меры социальной поддержки получают 254 педагогических работника  образовательных организаций, работающих в сельских населенных пунктах, поселках городского типа и  224 педработника из числа пенсионеров.</t>
  </si>
  <si>
    <t>Основное направление 1.1.9.Создание в общеобразовательных организациях, расположенных в сельской местности, условий для занятий физической культурой и спортом</t>
  </si>
  <si>
    <t>Осуществлен ремонт спортивных залов в Толпуховской СОШ и Куриловской ООШ</t>
  </si>
  <si>
    <t>Основное направление 1.1.10.Модернизация муниципальной системы дошкольного образования</t>
  </si>
  <si>
    <t>Основное направление 1.1.11.Капитальный ремонт объектов муниципальной собственности</t>
  </si>
  <si>
    <t>Основное направление 1.1.12.Поощрение лучших учителей</t>
  </si>
  <si>
    <t>Основное направление 1.1.13.Обеспечение комплексной безопасности обучающихся, воспитанников  и работников образовательных учреждений во время их трудовой и учебной деятельности</t>
  </si>
  <si>
    <t>Основное направление 1.1.14.Материально-техническое обеспечение муниципальных образовательных организаций</t>
  </si>
  <si>
    <t>Основное направление 1.1.15.Социально-экономическая поддержка молодых специалистов муниципальных образовательных организаций</t>
  </si>
  <si>
    <t>Социально-экономическая поддержка 11 молодых специалистов</t>
  </si>
  <si>
    <t>Основное направление 1.1.16.Поддержка и развитие одаренных детей, обеспечение условий их личностной, творческой, социальной самореализации профессионального самоопределения</t>
  </si>
  <si>
    <t>Подпрограмма 2 "Безопасность образовательного учреждения"</t>
  </si>
  <si>
    <t>Основное меороприятие 2.1. Обеспечение комплексной безопасности обучающихся, воспитанников  и работников образовательных учреждений во время их трудовой и учебной деятельности</t>
  </si>
  <si>
    <t>Подпрограмма 3.Развитие материально-технической базы муниципальных образовательных организаций</t>
  </si>
  <si>
    <t>Основное мероприятие 3.1.Материально-техническое обеспечение муниципальных образовательных организаций</t>
  </si>
  <si>
    <t>Подпрограмма 4. Социально –экономическая поддержка молодых специалистов муниципальных образовательных организаций</t>
  </si>
  <si>
    <t>Основное мероприятие 4.1.Социально-экономическая поддержка молодых специалистов муниципальных образовательных организаций</t>
  </si>
  <si>
    <t>Подпрограмма 2. Обеспечение защиты прав и интересов детей – сирот и детей, оставшихся без попечения родителей</t>
  </si>
  <si>
    <t>Основное мероприятие 2.1. Государственное обеспечение  и социальная поддержка детей-сирот и детей, оставшихся без попечения родителей</t>
  </si>
  <si>
    <t>Основное направление 2.1.1.Обеспечение полномочий по организации и осуществлению деятельности по опеке и попечительству в отношении несовершеннолетних граждан</t>
  </si>
  <si>
    <t>Основное направление 2.1.2.Содержание ребенка в семье опекуна  и приемной семье, а также вознаграждение, причитающееся приемному родителю</t>
  </si>
  <si>
    <t>Социальная поддержка 162   детей-сирот и детей, оставшихся без попечения родителей</t>
  </si>
  <si>
    <t>Основное направление 2.1.3.Обеспечение предоставления жилых помещений детям- сиротам и детям, оставшимся без попечения родителей, лицам из их числа по договорам социального найма специализированных жилых помещений</t>
  </si>
  <si>
    <t>Приобретено 8 квартир для детей-сирот и детей, оставшихся без попечения родителей, лиц из их числа.</t>
  </si>
  <si>
    <t>Подпрограмма 6.Одаренные дети</t>
  </si>
  <si>
    <t>Основное мероприятие 6.1.Поддержка и развитие одаренных детей, обеспечение условий их личностной, творческой, социальной самореализации профессионального самоопределения</t>
  </si>
  <si>
    <t>Подпрограмма 3. Обеспечение реализации муниципальной программы</t>
  </si>
  <si>
    <t>Основное мероприятие 3.1. Обеспечение  функций органов местного самоуправления в сфере образования</t>
  </si>
  <si>
    <t>Основное направление 3.1.1.Расходы на выполнение функций органами местного самоуправления в сфере образования</t>
  </si>
  <si>
    <t>Основное направление 3.1.2.Расходы на организацию бюджетного (бухгалтерского)  учета в сфере образования</t>
  </si>
  <si>
    <t>Основное направление 3.1.3.Расходы на обеспечение деятельности районного методического кабинета</t>
  </si>
  <si>
    <t>Основное направление 3.1.4.Расходы на обеспечение деятельности отдела по информационному обеспечению муниципального заказа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</si>
</sst>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Arial Cyr"/>
      <family val="0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9"/>
      <color indexed="8"/>
      <name val="Times New Roman"/>
      <family val="1"/>
    </font>
    <font>
      <u val="single"/>
      <sz val="9"/>
      <name val="Times New Roman"/>
      <family val="1"/>
    </font>
    <font>
      <u val="single"/>
      <sz val="9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9" fillId="33" borderId="10" xfId="0" applyFont="1" applyFill="1" applyBorder="1" applyAlignment="1">
      <alignment vertical="top" wrapText="1"/>
    </xf>
    <xf numFmtId="2" fontId="27" fillId="33" borderId="11" xfId="0" applyNumberFormat="1" applyFont="1" applyFill="1" applyBorder="1" applyAlignment="1">
      <alignment horizontal="center" vertical="center" wrapText="1"/>
    </xf>
    <xf numFmtId="9" fontId="8" fillId="33" borderId="11" xfId="58" applyFont="1" applyFill="1" applyBorder="1" applyAlignment="1">
      <alignment horizontal="center" vertical="center" wrapText="1"/>
    </xf>
    <xf numFmtId="2" fontId="27" fillId="33" borderId="10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vertical="top" wrapText="1"/>
    </xf>
    <xf numFmtId="2" fontId="27" fillId="33" borderId="12" xfId="0" applyNumberFormat="1" applyFont="1" applyFill="1" applyBorder="1" applyAlignment="1">
      <alignment horizontal="center" vertical="center" wrapText="1"/>
    </xf>
    <xf numFmtId="2" fontId="27" fillId="33" borderId="13" xfId="0" applyNumberFormat="1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top" wrapText="1"/>
    </xf>
    <xf numFmtId="0" fontId="50" fillId="33" borderId="10" xfId="0" applyFont="1" applyFill="1" applyBorder="1" applyAlignment="1">
      <alignment vertical="top" wrapText="1"/>
    </xf>
    <xf numFmtId="0" fontId="49" fillId="33" borderId="10" xfId="0" applyFont="1" applyFill="1" applyBorder="1" applyAlignment="1">
      <alignment wrapText="1"/>
    </xf>
    <xf numFmtId="0" fontId="51" fillId="33" borderId="14" xfId="0" applyFont="1" applyFill="1" applyBorder="1" applyAlignment="1">
      <alignment vertical="top" wrapText="1"/>
    </xf>
    <xf numFmtId="2" fontId="27" fillId="33" borderId="11" xfId="0" applyNumberFormat="1" applyFont="1" applyFill="1" applyBorder="1" applyAlignment="1">
      <alignment vertical="top" wrapText="1"/>
    </xf>
    <xf numFmtId="0" fontId="52" fillId="33" borderId="10" xfId="0" applyFont="1" applyFill="1" applyBorder="1" applyAlignment="1">
      <alignment vertical="top" wrapText="1"/>
    </xf>
    <xf numFmtId="0" fontId="52" fillId="33" borderId="12" xfId="0" applyFont="1" applyFill="1" applyBorder="1" applyAlignment="1">
      <alignment vertical="top" wrapText="1"/>
    </xf>
    <xf numFmtId="0" fontId="52" fillId="33" borderId="15" xfId="0" applyFont="1" applyFill="1" applyBorder="1" applyAlignment="1">
      <alignment horizontal="center" vertical="top" wrapText="1"/>
    </xf>
    <xf numFmtId="0" fontId="52" fillId="33" borderId="13" xfId="0" applyFont="1" applyFill="1" applyBorder="1" applyAlignment="1">
      <alignment horizontal="center" vertical="top" wrapText="1"/>
    </xf>
    <xf numFmtId="2" fontId="27" fillId="33" borderId="10" xfId="0" applyNumberFormat="1" applyFont="1" applyFill="1" applyBorder="1" applyAlignment="1">
      <alignment horizontal="center" vertical="top" wrapText="1"/>
    </xf>
    <xf numFmtId="2" fontId="27" fillId="33" borderId="12" xfId="0" applyNumberFormat="1" applyFont="1" applyFill="1" applyBorder="1" applyAlignment="1">
      <alignment horizontal="center" vertical="top" wrapText="1"/>
    </xf>
    <xf numFmtId="2" fontId="27" fillId="33" borderId="13" xfId="0" applyNumberFormat="1" applyFont="1" applyFill="1" applyBorder="1" applyAlignment="1">
      <alignment horizontal="center" vertical="top" wrapText="1"/>
    </xf>
    <xf numFmtId="0" fontId="52" fillId="33" borderId="11" xfId="0" applyFont="1" applyFill="1" applyBorder="1" applyAlignment="1">
      <alignment wrapText="1"/>
    </xf>
    <xf numFmtId="0" fontId="52" fillId="33" borderId="10" xfId="0" applyFont="1" applyFill="1" applyBorder="1" applyAlignment="1">
      <alignment wrapText="1"/>
    </xf>
    <xf numFmtId="0" fontId="52" fillId="33" borderId="11" xfId="0" applyFont="1" applyFill="1" applyBorder="1" applyAlignment="1">
      <alignment horizontal="center" vertical="top" wrapText="1"/>
    </xf>
    <xf numFmtId="2" fontId="4" fillId="33" borderId="11" xfId="0" applyNumberFormat="1" applyFont="1" applyFill="1" applyBorder="1" applyAlignment="1">
      <alignment horizontal="center" vertical="center" wrapText="1"/>
    </xf>
    <xf numFmtId="176" fontId="4" fillId="33" borderId="11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49" fillId="33" borderId="11" xfId="0" applyFont="1" applyFill="1" applyBorder="1" applyAlignment="1">
      <alignment horizontal="center" wrapText="1"/>
    </xf>
    <xf numFmtId="2" fontId="26" fillId="33" borderId="11" xfId="0" applyNumberFormat="1" applyFont="1" applyFill="1" applyBorder="1" applyAlignment="1">
      <alignment horizontal="center" vertical="center" wrapText="1"/>
    </xf>
    <xf numFmtId="9" fontId="26" fillId="33" borderId="11" xfId="58" applyFon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/>
    </xf>
    <xf numFmtId="0" fontId="8" fillId="33" borderId="11" xfId="54" applyFont="1" applyFill="1" applyBorder="1" applyAlignment="1">
      <alignment horizontal="center" wrapText="1"/>
      <protection/>
    </xf>
    <xf numFmtId="0" fontId="8" fillId="33" borderId="11" xfId="0" applyFont="1" applyFill="1" applyBorder="1" applyAlignment="1">
      <alignment horizontal="center" vertical="center" wrapText="1"/>
    </xf>
    <xf numFmtId="2" fontId="8" fillId="33" borderId="11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49" fillId="33" borderId="15" xfId="0" applyFont="1" applyFill="1" applyBorder="1" applyAlignment="1">
      <alignment horizontal="center" vertical="top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 wrapText="1"/>
    </xf>
    <xf numFmtId="0" fontId="28" fillId="33" borderId="11" xfId="0" applyFont="1" applyFill="1" applyBorder="1" applyAlignment="1">
      <alignment vertical="top" wrapText="1"/>
    </xf>
    <xf numFmtId="0" fontId="52" fillId="33" borderId="15" xfId="0" applyFont="1" applyFill="1" applyBorder="1" applyAlignment="1">
      <alignment vertical="top" wrapText="1"/>
    </xf>
    <xf numFmtId="0" fontId="52" fillId="33" borderId="15" xfId="0" applyFont="1" applyFill="1" applyBorder="1" applyAlignment="1">
      <alignment horizontal="center" wrapText="1"/>
    </xf>
    <xf numFmtId="0" fontId="2" fillId="33" borderId="0" xfId="0" applyFont="1" applyFill="1" applyAlignment="1">
      <alignment vertical="center" wrapText="1"/>
    </xf>
    <xf numFmtId="0" fontId="29" fillId="33" borderId="10" xfId="0" applyFont="1" applyFill="1" applyBorder="1" applyAlignment="1">
      <alignment horizontal="center" vertical="top" wrapText="1"/>
    </xf>
    <xf numFmtId="0" fontId="29" fillId="33" borderId="11" xfId="0" applyFont="1" applyFill="1" applyBorder="1" applyAlignment="1">
      <alignment horizontal="center" vertical="top" wrapText="1"/>
    </xf>
    <xf numFmtId="0" fontId="30" fillId="33" borderId="11" xfId="42" applyFont="1" applyFill="1" applyBorder="1" applyAlignment="1" applyProtection="1">
      <alignment horizontal="center" vertical="top" wrapText="1"/>
      <protection/>
    </xf>
    <xf numFmtId="0" fontId="29" fillId="33" borderId="11" xfId="0" applyFont="1" applyFill="1" applyBorder="1" applyAlignment="1">
      <alignment horizontal="center" vertical="center" wrapText="1"/>
    </xf>
    <xf numFmtId="0" fontId="31" fillId="33" borderId="11" xfId="42" applyFont="1" applyFill="1" applyBorder="1" applyAlignment="1" applyProtection="1">
      <alignment horizontal="center" vertical="top" wrapText="1"/>
      <protection/>
    </xf>
    <xf numFmtId="0" fontId="29" fillId="33" borderId="0" xfId="0" applyFont="1" applyFill="1" applyAlignment="1">
      <alignment/>
    </xf>
    <xf numFmtId="0" fontId="29" fillId="33" borderId="13" xfId="0" applyFont="1" applyFill="1" applyBorder="1" applyAlignment="1">
      <alignment horizontal="center" vertical="top" wrapText="1"/>
    </xf>
    <xf numFmtId="0" fontId="29" fillId="33" borderId="11" xfId="0" applyFont="1" applyFill="1" applyBorder="1" applyAlignment="1">
      <alignment vertical="top" wrapText="1"/>
    </xf>
    <xf numFmtId="0" fontId="29" fillId="33" borderId="11" xfId="0" applyFont="1" applyFill="1" applyBorder="1" applyAlignment="1">
      <alignment horizontal="center" vertical="top" wrapText="1"/>
    </xf>
    <xf numFmtId="0" fontId="29" fillId="33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\\gw.sbnray.ru\shared%20docs\&#1055;&#1088;&#1086;&#1075;&#1088;&#1072;&#1084;&#1084;&#1085;&#1086;%20-%20&#1094;&#1077;&#1083;&#1077;&#1074;&#1086;&#1081;%20&#1084;&#1077;&#1090;&#1086;&#1076;%20&#1087;&#1083;&#1072;&#1085;&#1080;&#1088;&#1086;&#1074;&#1072;&#1085;&#1080;&#1103;\&#1055;&#1054;&#1056;&#1071;&#1044;&#1054;&#1050;%20&#1056;&#1040;&#1047;&#1056;&#1040;&#1041;&#1054;&#1058;&#1050;&#1048;%20&#1055;&#1056;&#1054;&#1043;&#1056;&#1040;&#1052;&#1052;\l%20Par998" TargetMode="External" /><Relationship Id="rId2" Type="http://schemas.openxmlformats.org/officeDocument/2006/relationships/hyperlink" Target="\\gw.sbnray.ru\shared%20docs\&#1055;&#1088;&#1086;&#1075;&#1088;&#1072;&#1084;&#1084;&#1085;&#1086;%20-%20&#1094;&#1077;&#1083;&#1077;&#1074;&#1086;&#1081;%20&#1084;&#1077;&#1090;&#1086;&#1076;%20&#1087;&#1083;&#1072;&#1085;&#1080;&#1088;&#1086;&#1074;&#1072;&#1085;&#1080;&#1103;\&#1055;&#1054;&#1056;&#1071;&#1044;&#1054;&#1050;%20&#1056;&#1040;&#1047;&#1056;&#1040;&#1041;&#1054;&#1058;&#1050;&#1048;%20&#1055;&#1056;&#1054;&#1043;&#1056;&#1040;&#1052;&#1052;\l%20Par100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7"/>
  <sheetViews>
    <sheetView tabSelected="1" zoomScalePageLayoutView="0" workbookViewId="0" topLeftCell="A1">
      <selection activeCell="B5" sqref="B5:B6"/>
    </sheetView>
  </sheetViews>
  <sheetFormatPr defaultColWidth="9.140625" defaultRowHeight="15"/>
  <cols>
    <col min="1" max="1" width="19.57421875" style="26" customWidth="1"/>
    <col min="2" max="2" width="18.8515625" style="26" customWidth="1"/>
    <col min="3" max="3" width="14.57421875" style="26" customWidth="1"/>
    <col min="4" max="4" width="11.00390625" style="26" customWidth="1"/>
    <col min="5" max="5" width="9.8515625" style="26" customWidth="1"/>
    <col min="6" max="6" width="11.28125" style="26" customWidth="1"/>
    <col min="7" max="7" width="9.57421875" style="26" customWidth="1"/>
    <col min="8" max="8" width="7.28125" style="26" customWidth="1"/>
    <col min="9" max="9" width="20.57421875" style="48" customWidth="1"/>
    <col min="10" max="10" width="0.13671875" style="26" customWidth="1"/>
    <col min="11" max="16384" width="9.140625" style="26" customWidth="1"/>
  </cols>
  <sheetData>
    <row r="1" spans="1:9" ht="15">
      <c r="A1" s="25" t="s">
        <v>22</v>
      </c>
      <c r="B1" s="25"/>
      <c r="C1" s="25"/>
      <c r="D1" s="25"/>
      <c r="E1" s="25"/>
      <c r="F1" s="25"/>
      <c r="G1" s="25"/>
      <c r="H1" s="25"/>
      <c r="I1" s="25"/>
    </row>
    <row r="2" spans="1:9" ht="15">
      <c r="A2" s="27"/>
      <c r="B2" s="27"/>
      <c r="C2" s="27"/>
      <c r="D2" s="27"/>
      <c r="E2" s="27"/>
      <c r="F2" s="27"/>
      <c r="G2" s="27"/>
      <c r="H2" s="27"/>
      <c r="I2" s="27"/>
    </row>
    <row r="3" spans="1:9" ht="18.75">
      <c r="A3" s="28" t="s">
        <v>21</v>
      </c>
      <c r="B3" s="28"/>
      <c r="C3" s="28"/>
      <c r="D3" s="28"/>
      <c r="E3" s="28"/>
      <c r="F3" s="28"/>
      <c r="G3" s="28"/>
      <c r="H3" s="28"/>
      <c r="I3" s="28"/>
    </row>
    <row r="5" spans="1:10" s="54" customFormat="1" ht="12">
      <c r="A5" s="49" t="s">
        <v>0</v>
      </c>
      <c r="B5" s="50" t="s">
        <v>1</v>
      </c>
      <c r="C5" s="51" t="s">
        <v>2</v>
      </c>
      <c r="D5" s="50" t="s">
        <v>3</v>
      </c>
      <c r="E5" s="50"/>
      <c r="F5" s="50"/>
      <c r="G5" s="50" t="s">
        <v>8</v>
      </c>
      <c r="H5" s="50" t="s">
        <v>9</v>
      </c>
      <c r="I5" s="52" t="s">
        <v>4</v>
      </c>
      <c r="J5" s="53" t="s">
        <v>5</v>
      </c>
    </row>
    <row r="6" spans="1:10" s="54" customFormat="1" ht="72">
      <c r="A6" s="55"/>
      <c r="B6" s="50"/>
      <c r="C6" s="51"/>
      <c r="D6" s="56" t="s">
        <v>6</v>
      </c>
      <c r="E6" s="56" t="s">
        <v>7</v>
      </c>
      <c r="F6" s="57" t="s">
        <v>10</v>
      </c>
      <c r="G6" s="50"/>
      <c r="H6" s="50"/>
      <c r="I6" s="52"/>
      <c r="J6" s="53"/>
    </row>
    <row r="7" spans="1:10" s="54" customFormat="1" ht="12">
      <c r="A7" s="57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7">
        <v>7</v>
      </c>
      <c r="H7" s="57">
        <v>8</v>
      </c>
      <c r="I7" s="58">
        <v>9</v>
      </c>
      <c r="J7" s="57">
        <v>10</v>
      </c>
    </row>
    <row r="8" spans="1:10" s="34" customFormat="1" ht="38.25">
      <c r="A8" s="29" t="s">
        <v>23</v>
      </c>
      <c r="B8" s="30">
        <f>B10+B11+B12+B13</f>
        <v>4683407.699999999</v>
      </c>
      <c r="C8" s="30">
        <f>C10+C11+C12+C13</f>
        <v>665730.2</v>
      </c>
      <c r="D8" s="30">
        <f>D10+D11+D12+D13</f>
        <v>1285635.1999999997</v>
      </c>
      <c r="E8" s="30">
        <f>E10+E11+E12+E13</f>
        <v>658988.2</v>
      </c>
      <c r="F8" s="30">
        <f>F10+F11+F12+F13</f>
        <v>1944623.4</v>
      </c>
      <c r="G8" s="31">
        <f>E8/C8</f>
        <v>0.9898727742860396</v>
      </c>
      <c r="H8" s="31">
        <f>F8/B8</f>
        <v>0.4152154850836497</v>
      </c>
      <c r="I8" s="32"/>
      <c r="J8" s="33"/>
    </row>
    <row r="9" spans="1:10" ht="15">
      <c r="A9" s="35" t="s">
        <v>12</v>
      </c>
      <c r="B9" s="36"/>
      <c r="C9" s="36"/>
      <c r="D9" s="36"/>
      <c r="E9" s="36"/>
      <c r="F9" s="36"/>
      <c r="G9" s="3"/>
      <c r="H9" s="3"/>
      <c r="I9" s="32"/>
      <c r="J9" s="33"/>
    </row>
    <row r="10" spans="1:10" ht="26.25">
      <c r="A10" s="29" t="s">
        <v>24</v>
      </c>
      <c r="B10" s="37">
        <f>B16+B90+B96+B102+B126+B132</f>
        <v>1476900.3999999997</v>
      </c>
      <c r="C10" s="37">
        <f>C16+C90+C96+C102+C126+C132</f>
        <v>205787.3</v>
      </c>
      <c r="D10" s="37">
        <f>D16+D90+D96+D102+D126+D132</f>
        <v>419141.7</v>
      </c>
      <c r="E10" s="37">
        <f>E16+E90+E96+E102+E126+E132</f>
        <v>205782.09999999998</v>
      </c>
      <c r="F10" s="37">
        <f>F16+F90+F96+F102+F126+F132</f>
        <v>624923.8</v>
      </c>
      <c r="G10" s="3">
        <f>E10/C10</f>
        <v>0.9999747311908946</v>
      </c>
      <c r="H10" s="3">
        <f>F10/B10</f>
        <v>0.423131986422375</v>
      </c>
      <c r="I10" s="32"/>
      <c r="J10" s="33"/>
    </row>
    <row r="11" spans="1:10" ht="15">
      <c r="A11" s="29" t="s">
        <v>13</v>
      </c>
      <c r="B11" s="37">
        <f aca="true" t="shared" si="0" ref="B11:F12">B17+B108</f>
        <v>2645835.3</v>
      </c>
      <c r="C11" s="37">
        <f t="shared" si="0"/>
        <v>378624.20000000007</v>
      </c>
      <c r="D11" s="37">
        <f t="shared" si="0"/>
        <v>732063.1999999997</v>
      </c>
      <c r="E11" s="37">
        <f t="shared" si="0"/>
        <v>378275.9000000001</v>
      </c>
      <c r="F11" s="37">
        <f t="shared" si="0"/>
        <v>1110339.0999999999</v>
      </c>
      <c r="G11" s="3">
        <f>E11/C11</f>
        <v>0.9990800904960645</v>
      </c>
      <c r="H11" s="3">
        <f>F11/B11</f>
        <v>0.4196554109018048</v>
      </c>
      <c r="I11" s="32"/>
      <c r="J11" s="33"/>
    </row>
    <row r="12" spans="1:10" ht="28.5" customHeight="1">
      <c r="A12" s="29" t="s">
        <v>25</v>
      </c>
      <c r="B12" s="37">
        <f t="shared" si="0"/>
        <v>30654.5</v>
      </c>
      <c r="C12" s="37">
        <f t="shared" si="0"/>
        <v>3475</v>
      </c>
      <c r="D12" s="37">
        <f t="shared" si="0"/>
        <v>27179.5</v>
      </c>
      <c r="E12" s="37">
        <f t="shared" si="0"/>
        <v>3475</v>
      </c>
      <c r="F12" s="37">
        <f t="shared" si="0"/>
        <v>30654.5</v>
      </c>
      <c r="G12" s="3">
        <f>E12/C12</f>
        <v>1</v>
      </c>
      <c r="H12" s="3">
        <f>F12/B12</f>
        <v>1</v>
      </c>
      <c r="I12" s="32"/>
      <c r="J12" s="33"/>
    </row>
    <row r="13" spans="1:10" s="38" customFormat="1" ht="107.25" customHeight="1" thickBot="1">
      <c r="A13" s="29" t="s">
        <v>14</v>
      </c>
      <c r="B13" s="32">
        <f>B19</f>
        <v>530017.5</v>
      </c>
      <c r="C13" s="32">
        <f>C19</f>
        <v>77843.69999999998</v>
      </c>
      <c r="D13" s="32">
        <f>D19</f>
        <v>107250.79999999999</v>
      </c>
      <c r="E13" s="32">
        <f>E19</f>
        <v>71455.2</v>
      </c>
      <c r="F13" s="32">
        <f>F19</f>
        <v>178706</v>
      </c>
      <c r="G13" s="3">
        <f>E13/C13</f>
        <v>0.9179317016020566</v>
      </c>
      <c r="H13" s="3">
        <f>F13/B13</f>
        <v>0.3371699991038032</v>
      </c>
      <c r="I13" s="32"/>
      <c r="J13" s="33"/>
    </row>
    <row r="14" spans="1:10" s="38" customFormat="1" ht="64.5" thickBot="1">
      <c r="A14" s="39" t="s">
        <v>11</v>
      </c>
      <c r="B14" s="32">
        <f>B16+B17+B18+B19</f>
        <v>4244061.1</v>
      </c>
      <c r="C14" s="32">
        <f>C16+C17+C18+C19</f>
        <v>610882</v>
      </c>
      <c r="D14" s="32">
        <f>D16+D17+D18+D19</f>
        <v>1114000.5999999999</v>
      </c>
      <c r="E14" s="32">
        <f>E16+E17+E18+E19</f>
        <v>604152.8</v>
      </c>
      <c r="F14" s="32">
        <f>F16+F17+F18+F19</f>
        <v>1718153.3999999997</v>
      </c>
      <c r="G14" s="3">
        <f aca="true" t="shared" si="1" ref="G14:G20">E14/C14</f>
        <v>0.9889844519890912</v>
      </c>
      <c r="H14" s="3">
        <f aca="true" t="shared" si="2" ref="H14:H20">F14/B14</f>
        <v>0.4048371028400133</v>
      </c>
      <c r="I14" s="32"/>
      <c r="J14" s="33"/>
    </row>
    <row r="15" spans="1:10" s="38" customFormat="1" ht="15">
      <c r="A15" s="35" t="s">
        <v>12</v>
      </c>
      <c r="B15" s="32"/>
      <c r="C15" s="40"/>
      <c r="D15" s="41"/>
      <c r="E15" s="41"/>
      <c r="F15" s="40"/>
      <c r="G15" s="3"/>
      <c r="H15" s="3"/>
      <c r="I15" s="32"/>
      <c r="J15" s="33"/>
    </row>
    <row r="16" spans="1:10" s="38" customFormat="1" ht="26.25">
      <c r="A16" s="29" t="s">
        <v>24</v>
      </c>
      <c r="B16" s="32">
        <f aca="true" t="shared" si="3" ref="B16:F19">B22</f>
        <v>1287037.4999999995</v>
      </c>
      <c r="C16" s="32">
        <f t="shared" si="3"/>
        <v>185026.09999999998</v>
      </c>
      <c r="D16" s="32">
        <f t="shared" si="3"/>
        <v>333252.4</v>
      </c>
      <c r="E16" s="32">
        <f t="shared" si="3"/>
        <v>185026.09999999998</v>
      </c>
      <c r="F16" s="32">
        <f t="shared" si="3"/>
        <v>518278.50000000006</v>
      </c>
      <c r="G16" s="3">
        <f t="shared" si="1"/>
        <v>1</v>
      </c>
      <c r="H16" s="3">
        <f t="shared" si="2"/>
        <v>0.4026910637801931</v>
      </c>
      <c r="I16" s="32"/>
      <c r="J16" s="33"/>
    </row>
    <row r="17" spans="1:10" s="38" customFormat="1" ht="28.5" customHeight="1">
      <c r="A17" s="29" t="s">
        <v>13</v>
      </c>
      <c r="B17" s="32">
        <f t="shared" si="3"/>
        <v>2413666.1999999997</v>
      </c>
      <c r="C17" s="32">
        <f t="shared" si="3"/>
        <v>346682.20000000007</v>
      </c>
      <c r="D17" s="32">
        <f t="shared" si="3"/>
        <v>661487.4999999998</v>
      </c>
      <c r="E17" s="32">
        <f t="shared" si="3"/>
        <v>346341.50000000006</v>
      </c>
      <c r="F17" s="32">
        <f t="shared" si="3"/>
        <v>1007828.9999999998</v>
      </c>
      <c r="G17" s="3">
        <f t="shared" si="1"/>
        <v>0.9990172555729714</v>
      </c>
      <c r="H17" s="3">
        <f t="shared" si="2"/>
        <v>0.4175511095941932</v>
      </c>
      <c r="I17" s="32"/>
      <c r="J17" s="33"/>
    </row>
    <row r="18" spans="1:10" s="38" customFormat="1" ht="15">
      <c r="A18" s="29" t="s">
        <v>25</v>
      </c>
      <c r="B18" s="32">
        <f t="shared" si="3"/>
        <v>13339.900000000001</v>
      </c>
      <c r="C18" s="32">
        <f t="shared" si="3"/>
        <v>1330</v>
      </c>
      <c r="D18" s="32">
        <f t="shared" si="3"/>
        <v>12009.900000000001</v>
      </c>
      <c r="E18" s="32">
        <f t="shared" si="3"/>
        <v>1330</v>
      </c>
      <c r="F18" s="32">
        <f t="shared" si="3"/>
        <v>13339.900000000001</v>
      </c>
      <c r="G18" s="3">
        <f t="shared" si="1"/>
        <v>1</v>
      </c>
      <c r="H18" s="3">
        <f t="shared" si="2"/>
        <v>1</v>
      </c>
      <c r="I18" s="32"/>
      <c r="J18" s="33"/>
    </row>
    <row r="19" spans="1:10" s="38" customFormat="1" ht="26.25">
      <c r="A19" s="29" t="s">
        <v>14</v>
      </c>
      <c r="B19" s="32">
        <f t="shared" si="3"/>
        <v>530017.5</v>
      </c>
      <c r="C19" s="32">
        <f t="shared" si="3"/>
        <v>77843.69999999998</v>
      </c>
      <c r="D19" s="32">
        <f t="shared" si="3"/>
        <v>107250.79999999999</v>
      </c>
      <c r="E19" s="32">
        <f t="shared" si="3"/>
        <v>71455.2</v>
      </c>
      <c r="F19" s="32">
        <f t="shared" si="3"/>
        <v>178706</v>
      </c>
      <c r="G19" s="3">
        <f t="shared" si="1"/>
        <v>0.9179317016020566</v>
      </c>
      <c r="H19" s="3">
        <f t="shared" si="2"/>
        <v>0.3371699991038032</v>
      </c>
      <c r="I19" s="32"/>
      <c r="J19" s="33"/>
    </row>
    <row r="20" spans="1:10" s="38" customFormat="1" ht="395.25">
      <c r="A20" s="1" t="s">
        <v>20</v>
      </c>
      <c r="B20" s="32">
        <f>B22+B23+B24+B25</f>
        <v>4244061.1</v>
      </c>
      <c r="C20" s="32">
        <f>C22+C23+C24+C25</f>
        <v>610882</v>
      </c>
      <c r="D20" s="32">
        <f>D22+D23+D24+D25</f>
        <v>1114000.5999999999</v>
      </c>
      <c r="E20" s="32">
        <f>E22+E23+E24+E25</f>
        <v>604152.8</v>
      </c>
      <c r="F20" s="32">
        <f>F22+F23+F24+F25</f>
        <v>1718153.3999999997</v>
      </c>
      <c r="G20" s="3">
        <f t="shared" si="1"/>
        <v>0.9889844519890912</v>
      </c>
      <c r="H20" s="3">
        <f t="shared" si="2"/>
        <v>0.4048371028400133</v>
      </c>
      <c r="I20" s="32"/>
      <c r="J20" s="33"/>
    </row>
    <row r="21" spans="1:10" s="38" customFormat="1" ht="15">
      <c r="A21" s="35" t="s">
        <v>12</v>
      </c>
      <c r="B21" s="32"/>
      <c r="C21" s="40"/>
      <c r="D21" s="41"/>
      <c r="E21" s="41"/>
      <c r="F21" s="40"/>
      <c r="G21" s="41"/>
      <c r="H21" s="41"/>
      <c r="I21" s="32"/>
      <c r="J21" s="33"/>
    </row>
    <row r="22" spans="1:10" s="38" customFormat="1" ht="31.5" customHeight="1">
      <c r="A22" s="29" t="s">
        <v>24</v>
      </c>
      <c r="B22" s="2">
        <f>B28+B33+B38+B43+B48+B62+B67+B71+B78+B81+B84+B87</f>
        <v>1287037.4999999995</v>
      </c>
      <c r="C22" s="2">
        <f>C28+C33+C38+C43+C48+C62+C67+C71+C78+C81+C84+C87</f>
        <v>185026.09999999998</v>
      </c>
      <c r="D22" s="2">
        <f>D28+D33+D38+D43+D48+D62+D67+D71+D78+D81+D84+D87</f>
        <v>333252.4</v>
      </c>
      <c r="E22" s="2">
        <f>E28+E33+E38+E43+E48+E62+E67+E71+E78+E81+E84+E87</f>
        <v>185026.09999999998</v>
      </c>
      <c r="F22" s="2">
        <f>F28+F33+F38+F43+F48+F62+F67+F71+F78+F81+F84+F87</f>
        <v>518278.50000000006</v>
      </c>
      <c r="G22" s="3">
        <f>E22/C22</f>
        <v>1</v>
      </c>
      <c r="H22" s="3">
        <f>F22/B22</f>
        <v>0.4026910637801931</v>
      </c>
      <c r="I22" s="32"/>
      <c r="J22" s="33"/>
    </row>
    <row r="23" spans="1:10" ht="135" customHeight="1">
      <c r="A23" s="29" t="s">
        <v>13</v>
      </c>
      <c r="B23" s="2">
        <f>B29+B34+B39+B44+B49+B53+B56+B59+B63+B72+B75</f>
        <v>2413666.1999999997</v>
      </c>
      <c r="C23" s="2">
        <f>C29+C34+C39+C44+C49+C53+C56+C59+C63+C72+C75</f>
        <v>346682.20000000007</v>
      </c>
      <c r="D23" s="2">
        <f>D29+D34+D39+D44+D49+D53+D56+D59+D63+D72+D75</f>
        <v>661487.4999999998</v>
      </c>
      <c r="E23" s="2">
        <f>E29+E34+E39+E44+E49+E53+E56+E59+E63+E72+E75</f>
        <v>346341.50000000006</v>
      </c>
      <c r="F23" s="2">
        <f>F29+F34+F39+F44+F49+F53+F56+F59+F63+F72+F75</f>
        <v>1007828.9999999998</v>
      </c>
      <c r="G23" s="3">
        <f>E23/C23</f>
        <v>0.9990172555729714</v>
      </c>
      <c r="H23" s="3">
        <f>F23/B23</f>
        <v>0.4175511095941932</v>
      </c>
      <c r="I23" s="32"/>
      <c r="J23" s="33"/>
    </row>
    <row r="24" spans="1:10" ht="15">
      <c r="A24" s="29" t="s">
        <v>25</v>
      </c>
      <c r="B24" s="2">
        <f>B64+B68</f>
        <v>13339.900000000001</v>
      </c>
      <c r="C24" s="2">
        <f>C64+C68</f>
        <v>1330</v>
      </c>
      <c r="D24" s="2">
        <f>D64+D68</f>
        <v>12009.900000000001</v>
      </c>
      <c r="E24" s="2">
        <f>E64+E68</f>
        <v>1330</v>
      </c>
      <c r="F24" s="2">
        <f>F64+F68</f>
        <v>13339.900000000001</v>
      </c>
      <c r="G24" s="3">
        <f>E24/C24</f>
        <v>1</v>
      </c>
      <c r="H24" s="3">
        <f>F24/B24</f>
        <v>1</v>
      </c>
      <c r="I24" s="32"/>
      <c r="J24" s="33"/>
    </row>
    <row r="25" spans="1:10" ht="26.25">
      <c r="A25" s="29" t="s">
        <v>14</v>
      </c>
      <c r="B25" s="32">
        <f>B30+B35+B40+B45+B50</f>
        <v>530017.5</v>
      </c>
      <c r="C25" s="32">
        <f>C30+C35+C40+C45+C50</f>
        <v>77843.69999999998</v>
      </c>
      <c r="D25" s="32">
        <f>D30+D35+D40+D45+D50</f>
        <v>107250.79999999999</v>
      </c>
      <c r="E25" s="32">
        <f>E30+E35+E40+E45+E50</f>
        <v>71455.2</v>
      </c>
      <c r="F25" s="32">
        <f>F30+F35+F40+F45+F50</f>
        <v>178706</v>
      </c>
      <c r="G25" s="3">
        <f>E25/C25</f>
        <v>0.9179317016020566</v>
      </c>
      <c r="H25" s="3">
        <f>F25/B25</f>
        <v>0.3371699991038032</v>
      </c>
      <c r="I25" s="32"/>
      <c r="J25" s="33"/>
    </row>
    <row r="26" spans="1:10" ht="22.5" customHeight="1">
      <c r="A26" s="1" t="s">
        <v>26</v>
      </c>
      <c r="B26" s="32">
        <f>B28+B29+B30</f>
        <v>1737761.7</v>
      </c>
      <c r="C26" s="32">
        <f>C28+C29+C30</f>
        <v>254060.6</v>
      </c>
      <c r="D26" s="32">
        <f>D28+D29+D30</f>
        <v>466770.2</v>
      </c>
      <c r="E26" s="32">
        <f>E28+E29+E30</f>
        <v>248903.3</v>
      </c>
      <c r="F26" s="32">
        <f>F28+F29+F30</f>
        <v>715673.5</v>
      </c>
      <c r="G26" s="3">
        <f>E26/C26</f>
        <v>0.9797005123974358</v>
      </c>
      <c r="H26" s="3">
        <f>F26/B26</f>
        <v>0.41183638700289</v>
      </c>
      <c r="I26" s="42" t="s">
        <v>27</v>
      </c>
      <c r="J26" s="33"/>
    </row>
    <row r="27" spans="1:10" ht="37.5" customHeight="1">
      <c r="A27" s="35" t="s">
        <v>12</v>
      </c>
      <c r="B27" s="32"/>
      <c r="C27" s="40"/>
      <c r="D27" s="41"/>
      <c r="E27" s="41"/>
      <c r="F27" s="40"/>
      <c r="G27" s="41"/>
      <c r="H27" s="41"/>
      <c r="I27" s="43"/>
      <c r="J27" s="33"/>
    </row>
    <row r="28" spans="1:10" ht="204" customHeight="1">
      <c r="A28" s="29" t="s">
        <v>24</v>
      </c>
      <c r="B28" s="32">
        <v>668432.3</v>
      </c>
      <c r="C28" s="40" t="s">
        <v>28</v>
      </c>
      <c r="D28" s="41">
        <v>183082.3</v>
      </c>
      <c r="E28" s="41">
        <v>95692</v>
      </c>
      <c r="F28" s="36">
        <f>D28+E28</f>
        <v>278774.3</v>
      </c>
      <c r="G28" s="3">
        <f>E28/C28</f>
        <v>1</v>
      </c>
      <c r="H28" s="3">
        <f>F28/B28</f>
        <v>0.41705689566467685</v>
      </c>
      <c r="I28" s="43"/>
      <c r="J28" s="33"/>
    </row>
    <row r="29" spans="1:10" ht="15">
      <c r="A29" s="29" t="s">
        <v>13</v>
      </c>
      <c r="B29" s="32">
        <v>696929.2</v>
      </c>
      <c r="C29" s="40" t="s">
        <v>29</v>
      </c>
      <c r="D29" s="41">
        <v>189136.2</v>
      </c>
      <c r="E29" s="41">
        <v>97993</v>
      </c>
      <c r="F29" s="36">
        <f>D29+E29</f>
        <v>287129.2</v>
      </c>
      <c r="G29" s="3">
        <f>E29/C29</f>
        <v>1</v>
      </c>
      <c r="H29" s="3">
        <f>F29/B29</f>
        <v>0.4119919211305826</v>
      </c>
      <c r="I29" s="43"/>
      <c r="J29" s="33"/>
    </row>
    <row r="30" spans="1:10" ht="26.25">
      <c r="A30" s="29" t="s">
        <v>14</v>
      </c>
      <c r="B30" s="32">
        <v>372400.2</v>
      </c>
      <c r="C30" s="40" t="s">
        <v>30</v>
      </c>
      <c r="D30" s="41">
        <v>94551.7</v>
      </c>
      <c r="E30" s="41">
        <v>55218.3</v>
      </c>
      <c r="F30" s="36">
        <f>D30+E30</f>
        <v>149770</v>
      </c>
      <c r="G30" s="3">
        <f>E30/C30</f>
        <v>0.914579730884662</v>
      </c>
      <c r="H30" s="3">
        <f>F30/B30</f>
        <v>0.4021748645677419</v>
      </c>
      <c r="I30" s="44"/>
      <c r="J30" s="33"/>
    </row>
    <row r="31" spans="1:10" ht="204">
      <c r="A31" s="1" t="s">
        <v>31</v>
      </c>
      <c r="B31" s="32">
        <f>B33+B34+B35</f>
        <v>1741758.7</v>
      </c>
      <c r="C31" s="32">
        <f>C33+C34+C35</f>
        <v>256688.4</v>
      </c>
      <c r="D31" s="32">
        <f>D33+D34+D35</f>
        <v>465244.2</v>
      </c>
      <c r="E31" s="32">
        <f>E33+E34+E35</f>
        <v>256503.5</v>
      </c>
      <c r="F31" s="32">
        <f>F33+F34+F35</f>
        <v>721747.7000000001</v>
      </c>
      <c r="G31" s="3">
        <f>E31/C31</f>
        <v>0.9992796713836699</v>
      </c>
      <c r="H31" s="3">
        <f>F31/B31</f>
        <v>0.4143786966587278</v>
      </c>
      <c r="I31" s="42" t="s">
        <v>32</v>
      </c>
      <c r="J31" s="33"/>
    </row>
    <row r="32" spans="1:10" ht="62.25" customHeight="1">
      <c r="A32" s="35" t="s">
        <v>12</v>
      </c>
      <c r="B32" s="32"/>
      <c r="C32" s="40"/>
      <c r="D32" s="41"/>
      <c r="E32" s="41"/>
      <c r="F32" s="40"/>
      <c r="G32" s="41"/>
      <c r="H32" s="41"/>
      <c r="I32" s="43"/>
      <c r="J32" s="33"/>
    </row>
    <row r="33" spans="1:10" ht="26.25">
      <c r="A33" s="29" t="s">
        <v>24</v>
      </c>
      <c r="B33" s="32">
        <v>319418.5</v>
      </c>
      <c r="C33" s="40" t="s">
        <v>33</v>
      </c>
      <c r="D33" s="41">
        <v>91436</v>
      </c>
      <c r="E33" s="41">
        <v>50069.4</v>
      </c>
      <c r="F33" s="36">
        <f>D33+E33</f>
        <v>141505.4</v>
      </c>
      <c r="G33" s="3">
        <f>E33/C33</f>
        <v>1</v>
      </c>
      <c r="H33" s="3">
        <f>F33/B33</f>
        <v>0.4430094061552477</v>
      </c>
      <c r="I33" s="43"/>
      <c r="J33" s="33"/>
    </row>
    <row r="34" spans="1:10" ht="15">
      <c r="A34" s="29" t="s">
        <v>13</v>
      </c>
      <c r="B34" s="32">
        <v>1409835.4</v>
      </c>
      <c r="C34" s="40" t="s">
        <v>34</v>
      </c>
      <c r="D34" s="41">
        <v>371264.8</v>
      </c>
      <c r="E34" s="41">
        <v>202687.7</v>
      </c>
      <c r="F34" s="36">
        <f>D34+E34</f>
        <v>573952.5</v>
      </c>
      <c r="G34" s="3">
        <f>E34/C34</f>
        <v>0.9999792788957034</v>
      </c>
      <c r="H34" s="3">
        <f>F34/B34</f>
        <v>0.4071060352151748</v>
      </c>
      <c r="I34" s="43"/>
      <c r="J34" s="33"/>
    </row>
    <row r="35" spans="1:10" ht="26.25">
      <c r="A35" s="29" t="s">
        <v>14</v>
      </c>
      <c r="B35" s="32">
        <v>12504.8</v>
      </c>
      <c r="C35" s="40" t="s">
        <v>35</v>
      </c>
      <c r="D35" s="41">
        <v>2543.4</v>
      </c>
      <c r="E35" s="41">
        <v>3746.4</v>
      </c>
      <c r="F35" s="36">
        <f>D35+E35</f>
        <v>6289.8</v>
      </c>
      <c r="G35" s="3">
        <f>E35/C35</f>
        <v>0.9539864021797255</v>
      </c>
      <c r="H35" s="3">
        <f>F35/B35</f>
        <v>0.502990851513019</v>
      </c>
      <c r="I35" s="44"/>
      <c r="J35" s="33"/>
    </row>
    <row r="36" spans="1:10" ht="140.25">
      <c r="A36" s="1" t="s">
        <v>36</v>
      </c>
      <c r="B36" s="32">
        <f>B38+B39+B40</f>
        <v>156165.7</v>
      </c>
      <c r="C36" s="32">
        <f>C38+C39+C40</f>
        <v>21349</v>
      </c>
      <c r="D36" s="32">
        <f>D38+D39+D40</f>
        <v>45591.99999999999</v>
      </c>
      <c r="E36" s="32">
        <f>E38+E39+E40</f>
        <v>21317.100000000002</v>
      </c>
      <c r="F36" s="32">
        <f>F38+F39+F40</f>
        <v>66909.09999999999</v>
      </c>
      <c r="G36" s="3">
        <f>E36/C36</f>
        <v>0.9985057848142771</v>
      </c>
      <c r="H36" s="3">
        <f>F36/B36</f>
        <v>0.42844939701867946</v>
      </c>
      <c r="I36" s="42" t="s">
        <v>37</v>
      </c>
      <c r="J36" s="33"/>
    </row>
    <row r="37" spans="1:10" ht="15">
      <c r="A37" s="35" t="s">
        <v>12</v>
      </c>
      <c r="B37" s="32"/>
      <c r="C37" s="40"/>
      <c r="D37" s="41"/>
      <c r="E37" s="41"/>
      <c r="F37" s="40"/>
      <c r="G37" s="41"/>
      <c r="H37" s="41"/>
      <c r="I37" s="43"/>
      <c r="J37" s="33"/>
    </row>
    <row r="38" spans="1:10" ht="72" customHeight="1">
      <c r="A38" s="29" t="s">
        <v>24</v>
      </c>
      <c r="B38" s="32">
        <v>144561.4</v>
      </c>
      <c r="C38" s="40" t="s">
        <v>38</v>
      </c>
      <c r="D38" s="41">
        <v>42364.1</v>
      </c>
      <c r="E38" s="41">
        <v>19546.4</v>
      </c>
      <c r="F38" s="36">
        <f>D38+E38</f>
        <v>61910.5</v>
      </c>
      <c r="G38" s="3">
        <f>E38/C38</f>
        <v>1</v>
      </c>
      <c r="H38" s="3">
        <f>F38/B38</f>
        <v>0.428264391462728</v>
      </c>
      <c r="I38" s="43"/>
      <c r="J38" s="33"/>
    </row>
    <row r="39" spans="1:10" ht="15">
      <c r="A39" s="29" t="s">
        <v>13</v>
      </c>
      <c r="B39" s="32">
        <v>7214.2</v>
      </c>
      <c r="C39" s="40" t="s">
        <v>39</v>
      </c>
      <c r="D39" s="41">
        <v>2222.2</v>
      </c>
      <c r="E39" s="41">
        <v>756</v>
      </c>
      <c r="F39" s="36">
        <f>D39+E39</f>
        <v>2978.2</v>
      </c>
      <c r="G39" s="3">
        <f>E39/C39</f>
        <v>1</v>
      </c>
      <c r="H39" s="3">
        <f>F39/B39</f>
        <v>0.41282470682819994</v>
      </c>
      <c r="I39" s="43"/>
      <c r="J39" s="33"/>
    </row>
    <row r="40" spans="1:10" ht="26.25">
      <c r="A40" s="29" t="s">
        <v>14</v>
      </c>
      <c r="B40" s="32">
        <v>4390.1</v>
      </c>
      <c r="C40" s="40" t="s">
        <v>40</v>
      </c>
      <c r="D40" s="41">
        <v>1005.7</v>
      </c>
      <c r="E40" s="41">
        <v>1014.7</v>
      </c>
      <c r="F40" s="36">
        <f>D40+E40</f>
        <v>2020.4</v>
      </c>
      <c r="G40" s="3">
        <f>E40/C40</f>
        <v>0.9695203516147527</v>
      </c>
      <c r="H40" s="3">
        <f>F40/B40</f>
        <v>0.4602173071228446</v>
      </c>
      <c r="I40" s="44"/>
      <c r="J40" s="33"/>
    </row>
    <row r="41" spans="1:10" ht="31.5" customHeight="1">
      <c r="A41" s="1" t="s">
        <v>41</v>
      </c>
      <c r="B41" s="32">
        <f>B43+B44+B45</f>
        <v>32503.8</v>
      </c>
      <c r="C41" s="32">
        <f>C43+C44+C45</f>
        <v>4829</v>
      </c>
      <c r="D41" s="32">
        <f>D43+D44+D45</f>
        <v>8356.699999999999</v>
      </c>
      <c r="E41" s="32">
        <f>E43+E44+E45</f>
        <v>4812.9</v>
      </c>
      <c r="F41" s="32">
        <f>F43+F44+F45</f>
        <v>13169.6</v>
      </c>
      <c r="G41" s="3">
        <f>E41/C41</f>
        <v>0.9966659763926278</v>
      </c>
      <c r="H41" s="3">
        <f>F41/B41</f>
        <v>0.4051710876882088</v>
      </c>
      <c r="I41" s="42" t="s">
        <v>42</v>
      </c>
      <c r="J41" s="33"/>
    </row>
    <row r="42" spans="1:10" ht="120" customHeight="1">
      <c r="A42" s="35" t="s">
        <v>12</v>
      </c>
      <c r="B42" s="32"/>
      <c r="C42" s="40"/>
      <c r="D42" s="41"/>
      <c r="E42" s="41"/>
      <c r="F42" s="40"/>
      <c r="G42" s="41"/>
      <c r="H42" s="41"/>
      <c r="I42" s="43"/>
      <c r="J42" s="33"/>
    </row>
    <row r="43" spans="1:10" ht="26.25">
      <c r="A43" s="29" t="s">
        <v>24</v>
      </c>
      <c r="B43" s="32">
        <v>12058.8</v>
      </c>
      <c r="C43" s="40" t="s">
        <v>43</v>
      </c>
      <c r="D43" s="41">
        <v>3558.7</v>
      </c>
      <c r="E43" s="41">
        <v>1700</v>
      </c>
      <c r="F43" s="36">
        <f>D43+E43</f>
        <v>5258.7</v>
      </c>
      <c r="G43" s="3">
        <f>E43/C43</f>
        <v>1</v>
      </c>
      <c r="H43" s="3">
        <f>F43/B43</f>
        <v>0.43608816797691313</v>
      </c>
      <c r="I43" s="43"/>
      <c r="J43" s="33"/>
    </row>
    <row r="44" spans="1:10" ht="15">
      <c r="A44" s="29" t="s">
        <v>13</v>
      </c>
      <c r="B44" s="32">
        <v>17023</v>
      </c>
      <c r="C44" s="40" t="s">
        <v>44</v>
      </c>
      <c r="D44" s="41">
        <v>4455.2</v>
      </c>
      <c r="E44" s="41">
        <v>2512</v>
      </c>
      <c r="F44" s="36">
        <f>D44+E44</f>
        <v>6967.2</v>
      </c>
      <c r="G44" s="3">
        <f>E44/C44</f>
        <v>1</v>
      </c>
      <c r="H44" s="3">
        <f>F44/B44</f>
        <v>0.4092815602420255</v>
      </c>
      <c r="I44" s="43"/>
      <c r="J44" s="33"/>
    </row>
    <row r="45" spans="1:10" ht="26.25">
      <c r="A45" s="29" t="s">
        <v>14</v>
      </c>
      <c r="B45" s="32">
        <v>3422</v>
      </c>
      <c r="C45" s="40" t="s">
        <v>45</v>
      </c>
      <c r="D45" s="41">
        <v>342.8</v>
      </c>
      <c r="E45" s="41">
        <v>600.9</v>
      </c>
      <c r="F45" s="36">
        <f>D45+E45</f>
        <v>943.7</v>
      </c>
      <c r="G45" s="3">
        <f>E45/C45</f>
        <v>0.9739059967585089</v>
      </c>
      <c r="H45" s="3">
        <f>F45/B45</f>
        <v>0.2757744009351257</v>
      </c>
      <c r="I45" s="44"/>
      <c r="J45" s="33"/>
    </row>
    <row r="46" spans="1:10" ht="102">
      <c r="A46" s="1" t="s">
        <v>46</v>
      </c>
      <c r="B46" s="32">
        <f>B48+B49+B50</f>
        <v>218060.8</v>
      </c>
      <c r="C46" s="32">
        <f>C48+C49+C50</f>
        <v>23059.9</v>
      </c>
      <c r="D46" s="32">
        <f>D48+D49+D50</f>
        <v>30957.9</v>
      </c>
      <c r="E46" s="32">
        <f>E48+E49+E50</f>
        <v>22057.4</v>
      </c>
      <c r="F46" s="32">
        <f>F48+F49+F50</f>
        <v>53015.299999999996</v>
      </c>
      <c r="G46" s="3">
        <f>E46/C46</f>
        <v>0.9565262642075638</v>
      </c>
      <c r="H46" s="3">
        <f>F46/B46</f>
        <v>0.24312164313806056</v>
      </c>
      <c r="I46" s="42" t="s">
        <v>47</v>
      </c>
      <c r="J46" s="33"/>
    </row>
    <row r="47" spans="1:10" ht="15">
      <c r="A47" s="35" t="s">
        <v>12</v>
      </c>
      <c r="B47" s="32"/>
      <c r="C47" s="40"/>
      <c r="D47" s="41"/>
      <c r="E47" s="41"/>
      <c r="F47" s="40"/>
      <c r="G47" s="41"/>
      <c r="H47" s="41"/>
      <c r="I47" s="43"/>
      <c r="J47" s="33"/>
    </row>
    <row r="48" spans="1:10" ht="90" customHeight="1">
      <c r="A48" s="29" t="s">
        <v>24</v>
      </c>
      <c r="B48" s="32">
        <v>33961.4</v>
      </c>
      <c r="C48" s="40" t="s">
        <v>48</v>
      </c>
      <c r="D48" s="41">
        <v>7688.7</v>
      </c>
      <c r="E48" s="41">
        <v>4843.5</v>
      </c>
      <c r="F48" s="36">
        <f>D48+E48</f>
        <v>12532.2</v>
      </c>
      <c r="G48" s="3">
        <f>E48/C48</f>
        <v>1</v>
      </c>
      <c r="H48" s="3">
        <f>F48/B48</f>
        <v>0.3690130559988693</v>
      </c>
      <c r="I48" s="43"/>
      <c r="J48" s="45"/>
    </row>
    <row r="49" spans="1:10" ht="47.25" customHeight="1">
      <c r="A49" s="29" t="s">
        <v>13</v>
      </c>
      <c r="B49" s="32">
        <v>46799</v>
      </c>
      <c r="C49" s="40" t="s">
        <v>49</v>
      </c>
      <c r="D49" s="41">
        <v>14462</v>
      </c>
      <c r="E49" s="41">
        <v>6339</v>
      </c>
      <c r="F49" s="36">
        <f>D49+E49</f>
        <v>20801</v>
      </c>
      <c r="G49" s="3">
        <f>E49/C49</f>
        <v>1</v>
      </c>
      <c r="H49" s="3">
        <f>F49/B49</f>
        <v>0.4444753093014808</v>
      </c>
      <c r="I49" s="43"/>
      <c r="J49" s="5"/>
    </row>
    <row r="50" spans="1:10" ht="53.25" customHeight="1">
      <c r="A50" s="29" t="s">
        <v>14</v>
      </c>
      <c r="B50" s="32">
        <v>137300.4</v>
      </c>
      <c r="C50" s="40" t="s">
        <v>50</v>
      </c>
      <c r="D50" s="41">
        <v>8807.2</v>
      </c>
      <c r="E50" s="41">
        <v>10874.9</v>
      </c>
      <c r="F50" s="36">
        <f>D50+E50</f>
        <v>19682.1</v>
      </c>
      <c r="G50" s="3">
        <f>E50/C50</f>
        <v>0.9155960058598683</v>
      </c>
      <c r="H50" s="3">
        <f>F50/B50</f>
        <v>0.14335063845407586</v>
      </c>
      <c r="I50" s="44"/>
      <c r="J50" s="5"/>
    </row>
    <row r="51" spans="1:10" ht="180" customHeight="1">
      <c r="A51" s="1" t="s">
        <v>51</v>
      </c>
      <c r="B51" s="2">
        <f>B53</f>
        <v>3993.8</v>
      </c>
      <c r="C51" s="2">
        <f>C53</f>
        <v>514.4</v>
      </c>
      <c r="D51" s="2">
        <f>D53</f>
        <v>1232.2</v>
      </c>
      <c r="E51" s="2">
        <f>E53</f>
        <v>514.4</v>
      </c>
      <c r="F51" s="2">
        <f>F53</f>
        <v>1746.6</v>
      </c>
      <c r="G51" s="3">
        <f>E51/C51</f>
        <v>1</v>
      </c>
      <c r="H51" s="3">
        <f>F51/B51</f>
        <v>0.4373278581801792</v>
      </c>
      <c r="I51" s="4" t="s">
        <v>52</v>
      </c>
      <c r="J51" s="5"/>
    </row>
    <row r="52" spans="1:10" ht="15">
      <c r="A52" s="35" t="s">
        <v>12</v>
      </c>
      <c r="B52" s="2"/>
      <c r="C52" s="23"/>
      <c r="D52" s="23"/>
      <c r="E52" s="23"/>
      <c r="F52" s="23"/>
      <c r="G52" s="24"/>
      <c r="H52" s="24"/>
      <c r="I52" s="6"/>
      <c r="J52" s="5"/>
    </row>
    <row r="53" spans="1:10" ht="49.5" customHeight="1">
      <c r="A53" s="29" t="s">
        <v>13</v>
      </c>
      <c r="B53" s="2">
        <v>3993.8</v>
      </c>
      <c r="C53" s="23">
        <v>514.4</v>
      </c>
      <c r="D53" s="23">
        <v>1232.2</v>
      </c>
      <c r="E53" s="23">
        <v>514.4</v>
      </c>
      <c r="F53" s="36">
        <f>D53+E53</f>
        <v>1746.6</v>
      </c>
      <c r="G53" s="3">
        <f>E53/C53</f>
        <v>1</v>
      </c>
      <c r="H53" s="3">
        <f>F53/B53</f>
        <v>0.4373278581801792</v>
      </c>
      <c r="I53" s="7"/>
      <c r="J53" s="5"/>
    </row>
    <row r="54" spans="1:10" ht="165.75">
      <c r="A54" s="1" t="s">
        <v>53</v>
      </c>
      <c r="B54" s="2">
        <f>B56</f>
        <v>116031.4</v>
      </c>
      <c r="C54" s="2">
        <f>C56</f>
        <v>20401.9</v>
      </c>
      <c r="D54" s="2">
        <f>D56</f>
        <v>34214.7</v>
      </c>
      <c r="E54" s="2">
        <f>E56</f>
        <v>20065.4</v>
      </c>
      <c r="F54" s="2">
        <f>F56</f>
        <v>54280.1</v>
      </c>
      <c r="G54" s="3">
        <f>E54/C54</f>
        <v>0.9835064381258608</v>
      </c>
      <c r="H54" s="3">
        <f>F54/B54</f>
        <v>0.46780526650544596</v>
      </c>
      <c r="I54" s="4" t="s">
        <v>54</v>
      </c>
      <c r="J54" s="5"/>
    </row>
    <row r="55" spans="1:10" ht="15">
      <c r="A55" s="35" t="s">
        <v>12</v>
      </c>
      <c r="B55" s="2"/>
      <c r="C55" s="23"/>
      <c r="D55" s="23"/>
      <c r="E55" s="23"/>
      <c r="F55" s="23"/>
      <c r="G55" s="24"/>
      <c r="H55" s="24"/>
      <c r="I55" s="6"/>
      <c r="J55" s="5"/>
    </row>
    <row r="56" spans="1:10" ht="172.5" customHeight="1">
      <c r="A56" s="29" t="s">
        <v>13</v>
      </c>
      <c r="B56" s="2">
        <v>116031.4</v>
      </c>
      <c r="C56" s="23">
        <v>20401.9</v>
      </c>
      <c r="D56" s="23">
        <v>34214.7</v>
      </c>
      <c r="E56" s="23">
        <v>20065.4</v>
      </c>
      <c r="F56" s="36">
        <f>D56+E56</f>
        <v>54280.1</v>
      </c>
      <c r="G56" s="3">
        <f>E56/C56</f>
        <v>0.9835064381258608</v>
      </c>
      <c r="H56" s="3">
        <f>F56/B56</f>
        <v>0.46780526650544596</v>
      </c>
      <c r="I56" s="7"/>
      <c r="J56" s="5"/>
    </row>
    <row r="57" spans="1:10" ht="140.25">
      <c r="A57" s="1" t="s">
        <v>55</v>
      </c>
      <c r="B57" s="2">
        <f>B59</f>
        <v>98055.2</v>
      </c>
      <c r="C57" s="2">
        <f>C59</f>
        <v>14904</v>
      </c>
      <c r="D57" s="2">
        <f>D59</f>
        <v>27285.2</v>
      </c>
      <c r="E57" s="2">
        <f>E59</f>
        <v>14904</v>
      </c>
      <c r="F57" s="2">
        <f>F59</f>
        <v>42189.2</v>
      </c>
      <c r="G57" s="3">
        <f>E57/C57</f>
        <v>1</v>
      </c>
      <c r="H57" s="3">
        <f>F57/B57</f>
        <v>0.4302596904600674</v>
      </c>
      <c r="I57" s="4" t="s">
        <v>56</v>
      </c>
      <c r="J57" s="5"/>
    </row>
    <row r="58" spans="1:10" ht="15">
      <c r="A58" s="35" t="s">
        <v>12</v>
      </c>
      <c r="B58" s="2"/>
      <c r="C58" s="23"/>
      <c r="D58" s="23"/>
      <c r="E58" s="23"/>
      <c r="F58" s="23"/>
      <c r="G58" s="24"/>
      <c r="H58" s="24"/>
      <c r="I58" s="6"/>
      <c r="J58" s="5"/>
    </row>
    <row r="59" spans="1:10" ht="15">
      <c r="A59" s="29" t="s">
        <v>13</v>
      </c>
      <c r="B59" s="2">
        <v>98055.2</v>
      </c>
      <c r="C59" s="23">
        <v>14904</v>
      </c>
      <c r="D59" s="23">
        <v>27285.2</v>
      </c>
      <c r="E59" s="23">
        <v>14904</v>
      </c>
      <c r="F59" s="36">
        <f>D59+E59</f>
        <v>42189.2</v>
      </c>
      <c r="G59" s="3">
        <f>E59/C59</f>
        <v>1</v>
      </c>
      <c r="H59" s="3">
        <f>F59/B59</f>
        <v>0.4302596904600674</v>
      </c>
      <c r="I59" s="7"/>
      <c r="J59" s="5"/>
    </row>
    <row r="60" spans="1:10" ht="127.5">
      <c r="A60" s="1" t="s">
        <v>57</v>
      </c>
      <c r="B60" s="2">
        <f>B62+B63+B64</f>
        <v>3928.1</v>
      </c>
      <c r="C60" s="2">
        <f>C62+C63+C64</f>
        <v>2000</v>
      </c>
      <c r="D60" s="2">
        <f>D62+D63+D64</f>
        <v>1928.1</v>
      </c>
      <c r="E60" s="2">
        <f>E62+E63+E64</f>
        <v>2000</v>
      </c>
      <c r="F60" s="2">
        <f>F62+F63+F64</f>
        <v>3928.1</v>
      </c>
      <c r="G60" s="3">
        <f>E60/C60</f>
        <v>1</v>
      </c>
      <c r="H60" s="3">
        <f>F60/B60</f>
        <v>1</v>
      </c>
      <c r="I60" s="4" t="s">
        <v>58</v>
      </c>
      <c r="J60" s="5"/>
    </row>
    <row r="61" spans="1:10" ht="90" customHeight="1">
      <c r="A61" s="35" t="s">
        <v>12</v>
      </c>
      <c r="B61" s="2"/>
      <c r="C61" s="23"/>
      <c r="D61" s="23"/>
      <c r="E61" s="23"/>
      <c r="F61" s="23"/>
      <c r="G61" s="24"/>
      <c r="H61" s="24"/>
      <c r="I61" s="6"/>
      <c r="J61" s="5"/>
    </row>
    <row r="62" spans="1:10" ht="26.25">
      <c r="A62" s="29" t="s">
        <v>24</v>
      </c>
      <c r="B62" s="2">
        <v>196.4</v>
      </c>
      <c r="C62" s="23">
        <v>100</v>
      </c>
      <c r="D62" s="23">
        <v>96.4</v>
      </c>
      <c r="E62" s="23">
        <v>100</v>
      </c>
      <c r="F62" s="36">
        <f>D62+E62</f>
        <v>196.4</v>
      </c>
      <c r="G62" s="3">
        <f>E62/C62</f>
        <v>1</v>
      </c>
      <c r="H62" s="3">
        <f>F62/B62</f>
        <v>1</v>
      </c>
      <c r="I62" s="6"/>
      <c r="J62" s="5"/>
    </row>
    <row r="63" spans="1:10" ht="15">
      <c r="A63" s="29" t="s">
        <v>13</v>
      </c>
      <c r="B63" s="2">
        <v>1119.5</v>
      </c>
      <c r="C63" s="23">
        <v>570</v>
      </c>
      <c r="D63" s="23">
        <v>549.5</v>
      </c>
      <c r="E63" s="23">
        <v>570</v>
      </c>
      <c r="F63" s="36">
        <f>D63+E63</f>
        <v>1119.5</v>
      </c>
      <c r="G63" s="3">
        <f>E63/C63</f>
        <v>1</v>
      </c>
      <c r="H63" s="3">
        <f>F63/B63</f>
        <v>1</v>
      </c>
      <c r="I63" s="6"/>
      <c r="J63" s="5"/>
    </row>
    <row r="64" spans="1:10" ht="33.75" customHeight="1">
      <c r="A64" s="29" t="s">
        <v>25</v>
      </c>
      <c r="B64" s="2">
        <v>2612.2</v>
      </c>
      <c r="C64" s="23">
        <v>1330</v>
      </c>
      <c r="D64" s="23">
        <v>1282.2</v>
      </c>
      <c r="E64" s="23">
        <v>1330</v>
      </c>
      <c r="F64" s="36">
        <f>D64+E64</f>
        <v>2612.2</v>
      </c>
      <c r="G64" s="3">
        <f>E64/C64</f>
        <v>1</v>
      </c>
      <c r="H64" s="3">
        <f>F64/B64</f>
        <v>1</v>
      </c>
      <c r="I64" s="7"/>
      <c r="J64" s="5"/>
    </row>
    <row r="65" spans="1:10" ht="75" customHeight="1">
      <c r="A65" s="1" t="s">
        <v>59</v>
      </c>
      <c r="B65" s="2">
        <f>B67+B68</f>
        <v>11796.400000000001</v>
      </c>
      <c r="C65" s="2">
        <f>C67+C68</f>
        <v>0</v>
      </c>
      <c r="D65" s="2">
        <f>D67+D68</f>
        <v>11796.400000000001</v>
      </c>
      <c r="E65" s="2">
        <f>E67+E68</f>
        <v>0</v>
      </c>
      <c r="F65" s="2">
        <f>F67+F68</f>
        <v>11796.400000000001</v>
      </c>
      <c r="G65" s="3"/>
      <c r="H65" s="3">
        <f>F65/B65</f>
        <v>1</v>
      </c>
      <c r="I65" s="2"/>
      <c r="J65" s="5"/>
    </row>
    <row r="66" spans="1:10" ht="15">
      <c r="A66" s="35" t="s">
        <v>12</v>
      </c>
      <c r="B66" s="2"/>
      <c r="C66" s="23"/>
      <c r="D66" s="23"/>
      <c r="E66" s="23"/>
      <c r="F66" s="23"/>
      <c r="G66" s="24"/>
      <c r="H66" s="24"/>
      <c r="I66" s="2"/>
      <c r="J66" s="5"/>
    </row>
    <row r="67" spans="1:10" ht="26.25">
      <c r="A67" s="29" t="s">
        <v>24</v>
      </c>
      <c r="B67" s="2">
        <v>1068.7</v>
      </c>
      <c r="C67" s="23"/>
      <c r="D67" s="23">
        <v>1068.7</v>
      </c>
      <c r="E67" s="23"/>
      <c r="F67" s="36">
        <f>D67+E67</f>
        <v>1068.7</v>
      </c>
      <c r="G67" s="3"/>
      <c r="H67" s="3">
        <f>F67/B67</f>
        <v>1</v>
      </c>
      <c r="I67" s="2"/>
      <c r="J67" s="5"/>
    </row>
    <row r="68" spans="1:10" ht="15">
      <c r="A68" s="29" t="s">
        <v>25</v>
      </c>
      <c r="B68" s="2">
        <v>10727.7</v>
      </c>
      <c r="C68" s="23"/>
      <c r="D68" s="23">
        <v>10727.7</v>
      </c>
      <c r="E68" s="23"/>
      <c r="F68" s="36">
        <f>D68+E68</f>
        <v>10727.7</v>
      </c>
      <c r="G68" s="3"/>
      <c r="H68" s="3">
        <f>F68/B68</f>
        <v>1</v>
      </c>
      <c r="I68" s="2"/>
      <c r="J68" s="5"/>
    </row>
    <row r="69" spans="1:10" ht="45" customHeight="1">
      <c r="A69" s="1" t="s">
        <v>60</v>
      </c>
      <c r="B69" s="2">
        <f>B71+B72</f>
        <v>20523</v>
      </c>
      <c r="C69" s="2">
        <f>C71+C72</f>
        <v>0</v>
      </c>
      <c r="D69" s="2">
        <f>D71+D72</f>
        <v>20523</v>
      </c>
      <c r="E69" s="2">
        <f>E71+E72</f>
        <v>0</v>
      </c>
      <c r="F69" s="2">
        <f>F71+F72</f>
        <v>20523</v>
      </c>
      <c r="G69" s="3"/>
      <c r="H69" s="3">
        <f>F69/B69</f>
        <v>1</v>
      </c>
      <c r="I69" s="2"/>
      <c r="J69" s="5"/>
    </row>
    <row r="70" spans="1:10" ht="15">
      <c r="A70" s="35" t="s">
        <v>12</v>
      </c>
      <c r="B70" s="2"/>
      <c r="C70" s="23"/>
      <c r="D70" s="23"/>
      <c r="E70" s="23"/>
      <c r="F70" s="23"/>
      <c r="G70" s="24"/>
      <c r="H70" s="24"/>
      <c r="I70" s="2"/>
      <c r="J70" s="5"/>
    </row>
    <row r="71" spans="1:10" ht="30.75" customHeight="1">
      <c r="A71" s="29" t="s">
        <v>24</v>
      </c>
      <c r="B71" s="2">
        <v>3957.5</v>
      </c>
      <c r="C71" s="23"/>
      <c r="D71" s="23">
        <v>3957.5</v>
      </c>
      <c r="E71" s="23"/>
      <c r="F71" s="36">
        <f>D71+E71</f>
        <v>3957.5</v>
      </c>
      <c r="G71" s="3"/>
      <c r="H71" s="3">
        <f>F71/B71</f>
        <v>1</v>
      </c>
      <c r="I71" s="2"/>
      <c r="J71" s="5"/>
    </row>
    <row r="72" spans="1:10" ht="103.5" customHeight="1">
      <c r="A72" s="29" t="s">
        <v>13</v>
      </c>
      <c r="B72" s="2">
        <v>16565.5</v>
      </c>
      <c r="C72" s="23"/>
      <c r="D72" s="23">
        <v>16565.5</v>
      </c>
      <c r="E72" s="23"/>
      <c r="F72" s="36">
        <f>D72+E72</f>
        <v>16565.5</v>
      </c>
      <c r="G72" s="3"/>
      <c r="H72" s="3">
        <f>F72/B72</f>
        <v>1</v>
      </c>
      <c r="I72" s="2"/>
      <c r="J72" s="5"/>
    </row>
    <row r="73" spans="1:10" ht="21" customHeight="1">
      <c r="A73" s="8" t="s">
        <v>61</v>
      </c>
      <c r="B73" s="2">
        <f>B75</f>
        <v>100</v>
      </c>
      <c r="C73" s="2">
        <f>C75</f>
        <v>0</v>
      </c>
      <c r="D73" s="2">
        <f>D75</f>
        <v>100</v>
      </c>
      <c r="E73" s="2">
        <f>E75</f>
        <v>0</v>
      </c>
      <c r="F73" s="2">
        <f>F75</f>
        <v>100</v>
      </c>
      <c r="G73" s="3"/>
      <c r="H73" s="3">
        <f>F73/B73</f>
        <v>1</v>
      </c>
      <c r="I73" s="2"/>
      <c r="J73" s="5"/>
    </row>
    <row r="74" spans="1:10" ht="21" customHeight="1">
      <c r="A74" s="35" t="s">
        <v>12</v>
      </c>
      <c r="B74" s="2"/>
      <c r="C74" s="23"/>
      <c r="D74" s="23"/>
      <c r="E74" s="23"/>
      <c r="F74" s="23"/>
      <c r="G74" s="24"/>
      <c r="H74" s="24"/>
      <c r="I74" s="2"/>
      <c r="J74" s="5"/>
    </row>
    <row r="75" spans="1:10" ht="81" customHeight="1">
      <c r="A75" s="29" t="s">
        <v>13</v>
      </c>
      <c r="B75" s="2">
        <v>100</v>
      </c>
      <c r="C75" s="23"/>
      <c r="D75" s="23">
        <v>100</v>
      </c>
      <c r="E75" s="23"/>
      <c r="F75" s="36">
        <f>D75+E75</f>
        <v>100</v>
      </c>
      <c r="G75" s="3"/>
      <c r="H75" s="3">
        <f>F75/B75</f>
        <v>1</v>
      </c>
      <c r="I75" s="2"/>
      <c r="J75" s="5"/>
    </row>
    <row r="76" spans="1:10" ht="15" customHeight="1">
      <c r="A76" s="9" t="s">
        <v>62</v>
      </c>
      <c r="B76" s="2">
        <f>B78</f>
        <v>79786.4</v>
      </c>
      <c r="C76" s="2">
        <f>C78</f>
        <v>8167.7</v>
      </c>
      <c r="D76" s="2">
        <f>D78</f>
        <v>0</v>
      </c>
      <c r="E76" s="2">
        <f>E78</f>
        <v>8167.7</v>
      </c>
      <c r="F76" s="2">
        <f>F78</f>
        <v>8167.7</v>
      </c>
      <c r="G76" s="3">
        <f>E76/C76</f>
        <v>1</v>
      </c>
      <c r="H76" s="3">
        <f>F76/B76</f>
        <v>0.10236957676997584</v>
      </c>
      <c r="I76" s="4" t="s">
        <v>15</v>
      </c>
      <c r="J76" s="5"/>
    </row>
    <row r="77" spans="1:10" ht="15" customHeight="1">
      <c r="A77" s="35" t="s">
        <v>12</v>
      </c>
      <c r="B77" s="2"/>
      <c r="C77" s="23"/>
      <c r="D77" s="23"/>
      <c r="E77" s="23"/>
      <c r="F77" s="23"/>
      <c r="G77" s="24"/>
      <c r="H77" s="24"/>
      <c r="I77" s="6"/>
      <c r="J77" s="5"/>
    </row>
    <row r="78" spans="1:10" ht="77.25" customHeight="1">
      <c r="A78" s="29" t="s">
        <v>24</v>
      </c>
      <c r="B78" s="2">
        <v>79786.4</v>
      </c>
      <c r="C78" s="23">
        <v>8167.7</v>
      </c>
      <c r="D78" s="23"/>
      <c r="E78" s="23">
        <v>8167.7</v>
      </c>
      <c r="F78" s="36">
        <f>D78+E78</f>
        <v>8167.7</v>
      </c>
      <c r="G78" s="3">
        <f>E78/C78</f>
        <v>1</v>
      </c>
      <c r="H78" s="3">
        <f>F78/B78</f>
        <v>0.10236957676997584</v>
      </c>
      <c r="I78" s="7"/>
      <c r="J78" s="5"/>
    </row>
    <row r="79" spans="1:10" ht="16.5" customHeight="1">
      <c r="A79" s="1" t="s">
        <v>63</v>
      </c>
      <c r="B79" s="2">
        <f>B81</f>
        <v>15317.3</v>
      </c>
      <c r="C79" s="2">
        <f>C81</f>
        <v>3532.3</v>
      </c>
      <c r="D79" s="2">
        <f>D81</f>
        <v>0</v>
      </c>
      <c r="E79" s="2">
        <f>E81</f>
        <v>3532.3</v>
      </c>
      <c r="F79" s="2">
        <f>F81</f>
        <v>3532.3</v>
      </c>
      <c r="G79" s="3">
        <f>E79/C79</f>
        <v>1</v>
      </c>
      <c r="H79" s="3">
        <f>F79/B79</f>
        <v>0.2306085276125688</v>
      </c>
      <c r="I79" s="4" t="s">
        <v>16</v>
      </c>
      <c r="J79" s="5"/>
    </row>
    <row r="80" spans="1:10" ht="16.5" customHeight="1">
      <c r="A80" s="35" t="s">
        <v>12</v>
      </c>
      <c r="B80" s="2"/>
      <c r="C80" s="23"/>
      <c r="D80" s="23"/>
      <c r="E80" s="23"/>
      <c r="F80" s="23"/>
      <c r="G80" s="24"/>
      <c r="H80" s="24"/>
      <c r="I80" s="6"/>
      <c r="J80" s="5"/>
    </row>
    <row r="81" spans="1:10" ht="147" customHeight="1">
      <c r="A81" s="29" t="s">
        <v>24</v>
      </c>
      <c r="B81" s="2">
        <v>15317.3</v>
      </c>
      <c r="C81" s="23">
        <v>3532.3</v>
      </c>
      <c r="D81" s="23"/>
      <c r="E81" s="23">
        <v>3532.3</v>
      </c>
      <c r="F81" s="36">
        <f>D81+E81</f>
        <v>3532.3</v>
      </c>
      <c r="G81" s="3">
        <f>E81/C81</f>
        <v>1</v>
      </c>
      <c r="H81" s="3">
        <f>F81/B81</f>
        <v>0.2306085276125688</v>
      </c>
      <c r="I81" s="7"/>
      <c r="J81" s="5"/>
    </row>
    <row r="82" spans="1:10" ht="30.75" customHeight="1">
      <c r="A82" s="1" t="s">
        <v>64</v>
      </c>
      <c r="B82" s="2">
        <f>B84</f>
        <v>6465.4</v>
      </c>
      <c r="C82" s="2">
        <f>C84</f>
        <v>965.4</v>
      </c>
      <c r="D82" s="2">
        <f>D84</f>
        <v>0</v>
      </c>
      <c r="E82" s="2">
        <f>E84</f>
        <v>965.4</v>
      </c>
      <c r="F82" s="2">
        <f>F84</f>
        <v>965.4</v>
      </c>
      <c r="G82" s="3">
        <f>E82/C82</f>
        <v>1</v>
      </c>
      <c r="H82" s="3">
        <f>F82/B82</f>
        <v>0.14931790763139172</v>
      </c>
      <c r="I82" s="4" t="s">
        <v>65</v>
      </c>
      <c r="J82" s="5"/>
    </row>
    <row r="83" spans="1:10" ht="30.75" customHeight="1">
      <c r="A83" s="35" t="s">
        <v>12</v>
      </c>
      <c r="B83" s="2"/>
      <c r="C83" s="23"/>
      <c r="D83" s="23"/>
      <c r="E83" s="23"/>
      <c r="F83" s="23"/>
      <c r="G83" s="24"/>
      <c r="H83" s="24"/>
      <c r="I83" s="6"/>
      <c r="J83" s="5"/>
    </row>
    <row r="84" spans="1:10" s="38" customFormat="1" ht="71.25" customHeight="1">
      <c r="A84" s="29" t="s">
        <v>24</v>
      </c>
      <c r="B84" s="2">
        <v>6465.4</v>
      </c>
      <c r="C84" s="23">
        <v>965.4</v>
      </c>
      <c r="D84" s="23"/>
      <c r="E84" s="23">
        <v>965.4</v>
      </c>
      <c r="F84" s="36">
        <f>D84+E84</f>
        <v>965.4</v>
      </c>
      <c r="G84" s="3">
        <f>E84/C84</f>
        <v>1</v>
      </c>
      <c r="H84" s="3">
        <f>F84/B84</f>
        <v>0.14931790763139172</v>
      </c>
      <c r="I84" s="7"/>
      <c r="J84" s="5"/>
    </row>
    <row r="85" spans="1:10" s="38" customFormat="1" ht="37.5" customHeight="1">
      <c r="A85" s="10" t="s">
        <v>66</v>
      </c>
      <c r="B85" s="2">
        <f>B87</f>
        <v>1813.4</v>
      </c>
      <c r="C85" s="2">
        <f>C87</f>
        <v>409.4</v>
      </c>
      <c r="D85" s="2">
        <f>D87</f>
        <v>0</v>
      </c>
      <c r="E85" s="2">
        <f>E87</f>
        <v>409.4</v>
      </c>
      <c r="F85" s="2">
        <f>F87</f>
        <v>409.4</v>
      </c>
      <c r="G85" s="3">
        <f>E85/C85</f>
        <v>1</v>
      </c>
      <c r="H85" s="3">
        <f>F85/B85</f>
        <v>0.22576375868534243</v>
      </c>
      <c r="I85" s="4" t="s">
        <v>18</v>
      </c>
      <c r="J85" s="5"/>
    </row>
    <row r="86" spans="1:10" s="38" customFormat="1" ht="15">
      <c r="A86" s="35" t="s">
        <v>12</v>
      </c>
      <c r="B86" s="2"/>
      <c r="C86" s="23"/>
      <c r="D86" s="23"/>
      <c r="E86" s="23"/>
      <c r="F86" s="23"/>
      <c r="G86" s="24"/>
      <c r="H86" s="24"/>
      <c r="I86" s="6"/>
      <c r="J86" s="5"/>
    </row>
    <row r="87" spans="1:10" ht="207" customHeight="1" thickBot="1">
      <c r="A87" s="29" t="s">
        <v>24</v>
      </c>
      <c r="B87" s="2">
        <v>1813.4</v>
      </c>
      <c r="C87" s="23">
        <v>409.4</v>
      </c>
      <c r="D87" s="23"/>
      <c r="E87" s="23">
        <v>409.4</v>
      </c>
      <c r="F87" s="36">
        <f>D87+E87</f>
        <v>409.4</v>
      </c>
      <c r="G87" s="3">
        <f>E87/C87</f>
        <v>1</v>
      </c>
      <c r="H87" s="3">
        <f>F87/B87</f>
        <v>0.22576375868534243</v>
      </c>
      <c r="I87" s="7"/>
      <c r="J87" s="5"/>
    </row>
    <row r="88" spans="1:10" s="38" customFormat="1" ht="105" customHeight="1" thickBot="1">
      <c r="A88" s="46" t="s">
        <v>67</v>
      </c>
      <c r="B88" s="2">
        <f>B90</f>
        <v>32155.2</v>
      </c>
      <c r="C88" s="2">
        <f>C90</f>
        <v>0</v>
      </c>
      <c r="D88" s="2">
        <f>D90</f>
        <v>32101.4</v>
      </c>
      <c r="E88" s="2">
        <f>E90</f>
        <v>0</v>
      </c>
      <c r="F88" s="2">
        <f>F90</f>
        <v>32101.4</v>
      </c>
      <c r="G88" s="3"/>
      <c r="H88" s="3">
        <f>F88/B88</f>
        <v>0.998326864706175</v>
      </c>
      <c r="I88" s="12"/>
      <c r="J88" s="5"/>
    </row>
    <row r="89" spans="1:10" s="38" customFormat="1" ht="15">
      <c r="A89" s="35" t="s">
        <v>12</v>
      </c>
      <c r="B89" s="2"/>
      <c r="C89" s="23"/>
      <c r="D89" s="23"/>
      <c r="E89" s="23"/>
      <c r="F89" s="23"/>
      <c r="G89" s="24"/>
      <c r="H89" s="24"/>
      <c r="I89" s="12"/>
      <c r="J89" s="5"/>
    </row>
    <row r="90" spans="1:10" s="38" customFormat="1" ht="27" thickBot="1">
      <c r="A90" s="29" t="s">
        <v>24</v>
      </c>
      <c r="B90" s="2">
        <f>B93</f>
        <v>32155.2</v>
      </c>
      <c r="C90" s="2">
        <f>C93</f>
        <v>0</v>
      </c>
      <c r="D90" s="2">
        <f>D93</f>
        <v>32101.4</v>
      </c>
      <c r="E90" s="2">
        <f>E93</f>
        <v>0</v>
      </c>
      <c r="F90" s="2">
        <f>F93</f>
        <v>32101.4</v>
      </c>
      <c r="G90" s="3"/>
      <c r="H90" s="3">
        <f>F90/B90</f>
        <v>0.998326864706175</v>
      </c>
      <c r="I90" s="12"/>
      <c r="J90" s="5"/>
    </row>
    <row r="91" spans="1:10" ht="195">
      <c r="A91" s="11" t="s">
        <v>68</v>
      </c>
      <c r="B91" s="2">
        <f>B93</f>
        <v>32155.2</v>
      </c>
      <c r="C91" s="2">
        <f>C93</f>
        <v>0</v>
      </c>
      <c r="D91" s="2">
        <f>D93</f>
        <v>32101.4</v>
      </c>
      <c r="E91" s="2">
        <f>E93</f>
        <v>0</v>
      </c>
      <c r="F91" s="2">
        <f>F93</f>
        <v>32101.4</v>
      </c>
      <c r="G91" s="3"/>
      <c r="H91" s="3">
        <f>F91/B91</f>
        <v>0.998326864706175</v>
      </c>
      <c r="I91" s="12"/>
      <c r="J91" s="5"/>
    </row>
    <row r="92" spans="1:10" s="38" customFormat="1" ht="15">
      <c r="A92" s="35" t="s">
        <v>12</v>
      </c>
      <c r="B92" s="2"/>
      <c r="C92" s="23"/>
      <c r="D92" s="23"/>
      <c r="E92" s="23"/>
      <c r="F92" s="23"/>
      <c r="G92" s="24"/>
      <c r="H92" s="24"/>
      <c r="I92" s="12"/>
      <c r="J92" s="5"/>
    </row>
    <row r="93" spans="1:10" s="38" customFormat="1" ht="27" thickBot="1">
      <c r="A93" s="29" t="s">
        <v>24</v>
      </c>
      <c r="B93" s="2">
        <v>32155.2</v>
      </c>
      <c r="C93" s="23"/>
      <c r="D93" s="23">
        <v>32101.4</v>
      </c>
      <c r="E93" s="23"/>
      <c r="F93" s="36">
        <f>D93+E93</f>
        <v>32101.4</v>
      </c>
      <c r="G93" s="3"/>
      <c r="H93" s="3">
        <f>F93/B93</f>
        <v>0.998326864706175</v>
      </c>
      <c r="I93" s="12"/>
      <c r="J93" s="5"/>
    </row>
    <row r="94" spans="1:10" s="38" customFormat="1" ht="105.75" thickBot="1">
      <c r="A94" s="15" t="s">
        <v>69</v>
      </c>
      <c r="B94" s="2">
        <f>B96</f>
        <v>2950.5</v>
      </c>
      <c r="C94" s="2">
        <f>C96</f>
        <v>0</v>
      </c>
      <c r="D94" s="2">
        <f>D96</f>
        <v>2950.1</v>
      </c>
      <c r="E94" s="2">
        <f>E96</f>
        <v>0</v>
      </c>
      <c r="F94" s="2">
        <f>F96</f>
        <v>2950.1</v>
      </c>
      <c r="G94" s="3"/>
      <c r="H94" s="3">
        <f>F94/B94</f>
        <v>0.9998644297576682</v>
      </c>
      <c r="I94" s="12"/>
      <c r="J94" s="5"/>
    </row>
    <row r="95" spans="1:10" ht="15">
      <c r="A95" s="35" t="s">
        <v>12</v>
      </c>
      <c r="B95" s="2"/>
      <c r="C95" s="23"/>
      <c r="D95" s="23"/>
      <c r="E95" s="23"/>
      <c r="F95" s="23"/>
      <c r="G95" s="24"/>
      <c r="H95" s="24"/>
      <c r="I95" s="12"/>
      <c r="J95" s="5"/>
    </row>
    <row r="96" spans="1:10" s="38" customFormat="1" ht="26.25">
      <c r="A96" s="29" t="s">
        <v>24</v>
      </c>
      <c r="B96" s="2">
        <f>B99</f>
        <v>2950.5</v>
      </c>
      <c r="C96" s="2">
        <f>C99</f>
        <v>0</v>
      </c>
      <c r="D96" s="2">
        <f>D99</f>
        <v>2950.1</v>
      </c>
      <c r="E96" s="2">
        <f>E99</f>
        <v>0</v>
      </c>
      <c r="F96" s="2">
        <f>F99</f>
        <v>2950.1</v>
      </c>
      <c r="G96" s="3"/>
      <c r="H96" s="3">
        <f>F96/B96</f>
        <v>0.9998644297576682</v>
      </c>
      <c r="I96" s="12"/>
      <c r="J96" s="5"/>
    </row>
    <row r="97" spans="1:10" s="38" customFormat="1" ht="120">
      <c r="A97" s="13" t="s">
        <v>70</v>
      </c>
      <c r="B97" s="2">
        <f>B99</f>
        <v>2950.5</v>
      </c>
      <c r="C97" s="2">
        <f>C99</f>
        <v>0</v>
      </c>
      <c r="D97" s="2">
        <f>D99</f>
        <v>2950.1</v>
      </c>
      <c r="E97" s="2">
        <f>E99</f>
        <v>0</v>
      </c>
      <c r="F97" s="2">
        <f>F99</f>
        <v>2950.1</v>
      </c>
      <c r="G97" s="3"/>
      <c r="H97" s="3">
        <f>F97/B97</f>
        <v>0.9998644297576682</v>
      </c>
      <c r="I97" s="12"/>
      <c r="J97" s="5"/>
    </row>
    <row r="98" spans="1:10" s="38" customFormat="1" ht="15">
      <c r="A98" s="35" t="s">
        <v>12</v>
      </c>
      <c r="B98" s="2"/>
      <c r="C98" s="23"/>
      <c r="D98" s="23"/>
      <c r="E98" s="23"/>
      <c r="F98" s="23"/>
      <c r="G98" s="24"/>
      <c r="H98" s="24"/>
      <c r="I98" s="12"/>
      <c r="J98" s="5"/>
    </row>
    <row r="99" spans="1:10" ht="185.25" customHeight="1" thickBot="1">
      <c r="A99" s="29" t="s">
        <v>24</v>
      </c>
      <c r="B99" s="2">
        <v>2950.5</v>
      </c>
      <c r="C99" s="23"/>
      <c r="D99" s="23">
        <v>2950.1</v>
      </c>
      <c r="E99" s="23"/>
      <c r="F99" s="36">
        <f>D99+E99</f>
        <v>2950.1</v>
      </c>
      <c r="G99" s="3"/>
      <c r="H99" s="3">
        <f>F99/B99</f>
        <v>0.9998644297576682</v>
      </c>
      <c r="I99" s="12"/>
      <c r="J99" s="5"/>
    </row>
    <row r="100" spans="1:10" ht="120.75" thickBot="1">
      <c r="A100" s="47" t="s">
        <v>71</v>
      </c>
      <c r="B100" s="2">
        <f>B102</f>
        <v>2156.1</v>
      </c>
      <c r="C100" s="2">
        <f>C102</f>
        <v>0</v>
      </c>
      <c r="D100" s="2">
        <f>D102</f>
        <v>2153.3</v>
      </c>
      <c r="E100" s="2">
        <f>E102</f>
        <v>0</v>
      </c>
      <c r="F100" s="2">
        <f>F102</f>
        <v>2153.3</v>
      </c>
      <c r="G100" s="3"/>
      <c r="H100" s="3">
        <f>F100/B100</f>
        <v>0.9987013589351145</v>
      </c>
      <c r="I100" s="12"/>
      <c r="J100" s="5"/>
    </row>
    <row r="101" spans="1:10" ht="15">
      <c r="A101" s="35" t="s">
        <v>12</v>
      </c>
      <c r="B101" s="2"/>
      <c r="C101" s="23"/>
      <c r="D101" s="23"/>
      <c r="E101" s="23"/>
      <c r="F101" s="23"/>
      <c r="G101" s="24"/>
      <c r="H101" s="24"/>
      <c r="I101" s="12"/>
      <c r="J101" s="5"/>
    </row>
    <row r="102" spans="1:10" s="38" customFormat="1" ht="26.25">
      <c r="A102" s="29" t="s">
        <v>24</v>
      </c>
      <c r="B102" s="2">
        <f>B105</f>
        <v>2156.1</v>
      </c>
      <c r="C102" s="2">
        <f>C105</f>
        <v>0</v>
      </c>
      <c r="D102" s="2">
        <f>D105</f>
        <v>2153.3</v>
      </c>
      <c r="E102" s="2">
        <f>E105</f>
        <v>0</v>
      </c>
      <c r="F102" s="2">
        <f>F105</f>
        <v>2153.3</v>
      </c>
      <c r="G102" s="3"/>
      <c r="H102" s="3">
        <f>F102/B102</f>
        <v>0.9987013589351145</v>
      </c>
      <c r="I102" s="12"/>
      <c r="J102" s="5"/>
    </row>
    <row r="103" spans="1:10" s="38" customFormat="1" ht="135">
      <c r="A103" s="14" t="s">
        <v>72</v>
      </c>
      <c r="B103" s="2">
        <f>B105</f>
        <v>2156.1</v>
      </c>
      <c r="C103" s="2">
        <f>C105</f>
        <v>0</v>
      </c>
      <c r="D103" s="2">
        <f>D105</f>
        <v>2153.3</v>
      </c>
      <c r="E103" s="2">
        <f>E105</f>
        <v>0</v>
      </c>
      <c r="F103" s="2">
        <f>F105</f>
        <v>2153.3</v>
      </c>
      <c r="G103" s="3"/>
      <c r="H103" s="3">
        <f>F103/B103</f>
        <v>0.9987013589351145</v>
      </c>
      <c r="I103" s="12"/>
      <c r="J103" s="5"/>
    </row>
    <row r="104" spans="1:10" s="38" customFormat="1" ht="15">
      <c r="A104" s="35" t="s">
        <v>12</v>
      </c>
      <c r="B104" s="2"/>
      <c r="C104" s="23"/>
      <c r="D104" s="23"/>
      <c r="E104" s="23"/>
      <c r="F104" s="23"/>
      <c r="G104" s="24"/>
      <c r="H104" s="24"/>
      <c r="I104" s="12"/>
      <c r="J104" s="5"/>
    </row>
    <row r="105" spans="1:10" ht="186" customHeight="1" thickBot="1">
      <c r="A105" s="29" t="s">
        <v>24</v>
      </c>
      <c r="B105" s="2">
        <v>2156.1</v>
      </c>
      <c r="C105" s="23"/>
      <c r="D105" s="23">
        <v>2153.3</v>
      </c>
      <c r="E105" s="23"/>
      <c r="F105" s="36">
        <f>D105+E105</f>
        <v>2153.3</v>
      </c>
      <c r="G105" s="3"/>
      <c r="H105" s="3">
        <f>F105/B105</f>
        <v>0.9987013589351145</v>
      </c>
      <c r="I105" s="12"/>
      <c r="J105" s="5"/>
    </row>
    <row r="106" spans="1:10" s="38" customFormat="1" ht="120.75" thickBot="1">
      <c r="A106" s="15" t="s">
        <v>73</v>
      </c>
      <c r="B106" s="2">
        <f>B110</f>
        <v>249483.69999999998</v>
      </c>
      <c r="C106" s="2">
        <f>C110</f>
        <v>34087</v>
      </c>
      <c r="D106" s="2">
        <f>D110</f>
        <v>85745.30000000002</v>
      </c>
      <c r="E106" s="2">
        <f>E110</f>
        <v>34079.4</v>
      </c>
      <c r="F106" s="36">
        <f>D106+E106</f>
        <v>119824.70000000001</v>
      </c>
      <c r="G106" s="3">
        <f>E106/C106</f>
        <v>0.999777041100713</v>
      </c>
      <c r="H106" s="3">
        <f>F106/B106</f>
        <v>0.48029069634609406</v>
      </c>
      <c r="I106" s="12"/>
      <c r="J106" s="5"/>
    </row>
    <row r="107" spans="1:10" s="38" customFormat="1" ht="15">
      <c r="A107" s="35" t="s">
        <v>12</v>
      </c>
      <c r="B107" s="2"/>
      <c r="C107" s="23"/>
      <c r="D107" s="23"/>
      <c r="E107" s="23"/>
      <c r="F107" s="36"/>
      <c r="G107" s="3"/>
      <c r="H107" s="3"/>
      <c r="I107" s="12"/>
      <c r="J107" s="5"/>
    </row>
    <row r="108" spans="1:10" s="38" customFormat="1" ht="15">
      <c r="A108" s="29" t="s">
        <v>13</v>
      </c>
      <c r="B108" s="2">
        <f aca="true" t="shared" si="4" ref="B108:E109">B112</f>
        <v>232169.09999999998</v>
      </c>
      <c r="C108" s="2">
        <f t="shared" si="4"/>
        <v>31942</v>
      </c>
      <c r="D108" s="2">
        <f t="shared" si="4"/>
        <v>70575.70000000001</v>
      </c>
      <c r="E108" s="2">
        <f t="shared" si="4"/>
        <v>31934.4</v>
      </c>
      <c r="F108" s="36">
        <f>D108+E108</f>
        <v>102510.1</v>
      </c>
      <c r="G108" s="3">
        <f>E108/C108</f>
        <v>0.9997620687496087</v>
      </c>
      <c r="H108" s="3">
        <f>F108/B108</f>
        <v>0.4415320557300692</v>
      </c>
      <c r="I108" s="12"/>
      <c r="J108" s="5"/>
    </row>
    <row r="109" spans="1:10" ht="15">
      <c r="A109" s="29" t="s">
        <v>25</v>
      </c>
      <c r="B109" s="2">
        <f t="shared" si="4"/>
        <v>17314.6</v>
      </c>
      <c r="C109" s="2">
        <f t="shared" si="4"/>
        <v>2145</v>
      </c>
      <c r="D109" s="2">
        <f t="shared" si="4"/>
        <v>15169.6</v>
      </c>
      <c r="E109" s="2">
        <f t="shared" si="4"/>
        <v>2145</v>
      </c>
      <c r="F109" s="36">
        <f>D109+E109</f>
        <v>17314.6</v>
      </c>
      <c r="G109" s="3">
        <f>E109/C109</f>
        <v>1</v>
      </c>
      <c r="H109" s="3">
        <f>F109/B109</f>
        <v>1</v>
      </c>
      <c r="I109" s="12"/>
      <c r="J109" s="5"/>
    </row>
    <row r="110" spans="1:10" ht="150">
      <c r="A110" s="16" t="s">
        <v>74</v>
      </c>
      <c r="B110" s="2">
        <f>B112+B113</f>
        <v>249483.69999999998</v>
      </c>
      <c r="C110" s="2">
        <f>C112+C113</f>
        <v>34087</v>
      </c>
      <c r="D110" s="2">
        <f>D112+D113</f>
        <v>85745.30000000002</v>
      </c>
      <c r="E110" s="2">
        <f>E112+E113</f>
        <v>34079.4</v>
      </c>
      <c r="F110" s="36">
        <f>D110+E110</f>
        <v>119824.70000000001</v>
      </c>
      <c r="G110" s="3">
        <f>E110/C110</f>
        <v>0.999777041100713</v>
      </c>
      <c r="H110" s="3">
        <f>F110/B110</f>
        <v>0.48029069634609406</v>
      </c>
      <c r="I110" s="12"/>
      <c r="J110" s="5"/>
    </row>
    <row r="111" spans="1:10" ht="15">
      <c r="A111" s="35" t="s">
        <v>12</v>
      </c>
      <c r="B111" s="2"/>
      <c r="C111" s="23"/>
      <c r="D111" s="23"/>
      <c r="E111" s="23"/>
      <c r="F111" s="23"/>
      <c r="G111" s="24"/>
      <c r="H111" s="24"/>
      <c r="I111" s="12"/>
      <c r="J111" s="5"/>
    </row>
    <row r="112" spans="1:10" ht="15">
      <c r="A112" s="29" t="s">
        <v>13</v>
      </c>
      <c r="B112" s="2">
        <f>B116+B119+B122</f>
        <v>232169.09999999998</v>
      </c>
      <c r="C112" s="2">
        <f>C116+C119+C122</f>
        <v>31942</v>
      </c>
      <c r="D112" s="2">
        <f>D116+D119+D122</f>
        <v>70575.70000000001</v>
      </c>
      <c r="E112" s="2">
        <f>E116+E119+E122</f>
        <v>31934.4</v>
      </c>
      <c r="F112" s="36">
        <f>D112+E112</f>
        <v>102510.1</v>
      </c>
      <c r="G112" s="3">
        <f>E112/C112</f>
        <v>0.9997620687496087</v>
      </c>
      <c r="H112" s="3">
        <f>F112/B112</f>
        <v>0.4415320557300692</v>
      </c>
      <c r="I112" s="12"/>
      <c r="J112" s="5"/>
    </row>
    <row r="113" spans="1:10" ht="15">
      <c r="A113" s="29" t="s">
        <v>25</v>
      </c>
      <c r="B113" s="2">
        <f>B123</f>
        <v>17314.6</v>
      </c>
      <c r="C113" s="2">
        <f>C123</f>
        <v>2145</v>
      </c>
      <c r="D113" s="2">
        <f>D123</f>
        <v>15169.6</v>
      </c>
      <c r="E113" s="2">
        <f>E123</f>
        <v>2145</v>
      </c>
      <c r="F113" s="36">
        <f>D113+E113</f>
        <v>17314.6</v>
      </c>
      <c r="G113" s="3">
        <f>E113/C113</f>
        <v>1</v>
      </c>
      <c r="H113" s="3">
        <f>F113/B113</f>
        <v>1</v>
      </c>
      <c r="I113" s="12"/>
      <c r="J113" s="5"/>
    </row>
    <row r="114" spans="1:10" ht="180">
      <c r="A114" s="13" t="s">
        <v>75</v>
      </c>
      <c r="B114" s="2">
        <f>B116</f>
        <v>13391</v>
      </c>
      <c r="C114" s="2">
        <f>C116</f>
        <v>1764</v>
      </c>
      <c r="D114" s="2">
        <f>D116</f>
        <v>3627</v>
      </c>
      <c r="E114" s="2">
        <f>E116</f>
        <v>1764</v>
      </c>
      <c r="F114" s="2">
        <f>F116</f>
        <v>5391</v>
      </c>
      <c r="G114" s="3">
        <f>E114/C114</f>
        <v>1</v>
      </c>
      <c r="H114" s="3">
        <f>F114/B114</f>
        <v>0.4025838249570607</v>
      </c>
      <c r="I114" s="17" t="s">
        <v>17</v>
      </c>
      <c r="J114" s="5"/>
    </row>
    <row r="115" spans="1:10" ht="15">
      <c r="A115" s="35" t="s">
        <v>12</v>
      </c>
      <c r="B115" s="2"/>
      <c r="C115" s="23"/>
      <c r="D115" s="23"/>
      <c r="E115" s="23"/>
      <c r="F115" s="23"/>
      <c r="G115" s="24"/>
      <c r="H115" s="24"/>
      <c r="I115" s="18"/>
      <c r="J115" s="5"/>
    </row>
    <row r="116" spans="1:10" ht="15">
      <c r="A116" s="29" t="s">
        <v>13</v>
      </c>
      <c r="B116" s="2">
        <v>13391</v>
      </c>
      <c r="C116" s="23">
        <v>1764</v>
      </c>
      <c r="D116" s="23">
        <v>3627</v>
      </c>
      <c r="E116" s="23">
        <v>1764</v>
      </c>
      <c r="F116" s="36">
        <f>D116+E116</f>
        <v>5391</v>
      </c>
      <c r="G116" s="3">
        <f>E116/C116</f>
        <v>1</v>
      </c>
      <c r="H116" s="3">
        <f>F116/B116</f>
        <v>0.4025838249570607</v>
      </c>
      <c r="I116" s="19"/>
      <c r="J116" s="5"/>
    </row>
    <row r="117" spans="1:10" ht="150">
      <c r="A117" s="13" t="s">
        <v>76</v>
      </c>
      <c r="B117" s="2">
        <f>B119</f>
        <v>167027.8</v>
      </c>
      <c r="C117" s="2">
        <f>C119</f>
        <v>24740.5</v>
      </c>
      <c r="D117" s="2">
        <f>D119</f>
        <v>50503.3</v>
      </c>
      <c r="E117" s="2">
        <f>E119</f>
        <v>24740.5</v>
      </c>
      <c r="F117" s="2">
        <f>F119</f>
        <v>75243.8</v>
      </c>
      <c r="G117" s="3">
        <f>E117/C117</f>
        <v>1</v>
      </c>
      <c r="H117" s="3">
        <f>F117/B117</f>
        <v>0.45048668544996706</v>
      </c>
      <c r="I117" s="17" t="s">
        <v>77</v>
      </c>
      <c r="J117" s="5"/>
    </row>
    <row r="118" spans="1:10" ht="15">
      <c r="A118" s="35" t="s">
        <v>12</v>
      </c>
      <c r="B118" s="2"/>
      <c r="C118" s="23"/>
      <c r="D118" s="23"/>
      <c r="E118" s="23"/>
      <c r="F118" s="23"/>
      <c r="G118" s="24"/>
      <c r="H118" s="24"/>
      <c r="I118" s="18"/>
      <c r="J118" s="5"/>
    </row>
    <row r="119" spans="1:10" ht="15">
      <c r="A119" s="29" t="s">
        <v>13</v>
      </c>
      <c r="B119" s="2">
        <v>167027.8</v>
      </c>
      <c r="C119" s="23">
        <v>24740.5</v>
      </c>
      <c r="D119" s="23">
        <v>50503.3</v>
      </c>
      <c r="E119" s="23">
        <v>24740.5</v>
      </c>
      <c r="F119" s="36">
        <f>D119+E119</f>
        <v>75243.8</v>
      </c>
      <c r="G119" s="3">
        <f>E119/C119</f>
        <v>1</v>
      </c>
      <c r="H119" s="3">
        <f>F119/B119</f>
        <v>0.45048668544996706</v>
      </c>
      <c r="I119" s="19"/>
      <c r="J119" s="5"/>
    </row>
    <row r="120" spans="1:10" ht="210">
      <c r="A120" s="13" t="s">
        <v>78</v>
      </c>
      <c r="B120" s="2">
        <f>B122+B123</f>
        <v>69064.9</v>
      </c>
      <c r="C120" s="2">
        <f>C122+C123</f>
        <v>7582.5</v>
      </c>
      <c r="D120" s="2">
        <f>D122+D123</f>
        <v>31615</v>
      </c>
      <c r="E120" s="2">
        <f>E122+E123</f>
        <v>7574.9</v>
      </c>
      <c r="F120" s="2">
        <f>F122</f>
        <v>21875.300000000003</v>
      </c>
      <c r="G120" s="3">
        <f>E120/C120</f>
        <v>0.9989976920540719</v>
      </c>
      <c r="H120" s="3">
        <f>F120/B120</f>
        <v>0.3167354184252783</v>
      </c>
      <c r="I120" s="17" t="s">
        <v>79</v>
      </c>
      <c r="J120" s="5"/>
    </row>
    <row r="121" spans="1:10" ht="15">
      <c r="A121" s="35" t="s">
        <v>12</v>
      </c>
      <c r="B121" s="2"/>
      <c r="C121" s="23"/>
      <c r="D121" s="23"/>
      <c r="E121" s="23"/>
      <c r="F121" s="23"/>
      <c r="G121" s="24"/>
      <c r="H121" s="24"/>
      <c r="I121" s="18"/>
      <c r="J121" s="5"/>
    </row>
    <row r="122" spans="1:10" ht="15">
      <c r="A122" s="29" t="s">
        <v>13</v>
      </c>
      <c r="B122" s="2">
        <v>51750.3</v>
      </c>
      <c r="C122" s="23">
        <v>5437.5</v>
      </c>
      <c r="D122" s="23">
        <v>16445.4</v>
      </c>
      <c r="E122" s="23">
        <v>5429.9</v>
      </c>
      <c r="F122" s="36">
        <f>D122+E122</f>
        <v>21875.300000000003</v>
      </c>
      <c r="G122" s="3">
        <f>E122/C122</f>
        <v>0.9986022988505746</v>
      </c>
      <c r="H122" s="3">
        <f>F122/B122</f>
        <v>0.422708660626122</v>
      </c>
      <c r="I122" s="18"/>
      <c r="J122" s="5"/>
    </row>
    <row r="123" spans="1:10" ht="15">
      <c r="A123" s="29" t="s">
        <v>25</v>
      </c>
      <c r="B123" s="2">
        <v>17314.6</v>
      </c>
      <c r="C123" s="23">
        <v>2145</v>
      </c>
      <c r="D123" s="23">
        <v>15169.6</v>
      </c>
      <c r="E123" s="23">
        <v>2145</v>
      </c>
      <c r="F123" s="36">
        <f>D123+E123</f>
        <v>17314.6</v>
      </c>
      <c r="G123" s="3">
        <f>E123/C123</f>
        <v>1</v>
      </c>
      <c r="H123" s="3">
        <f>F123/B123</f>
        <v>1</v>
      </c>
      <c r="I123" s="19"/>
      <c r="J123" s="5"/>
    </row>
    <row r="124" spans="1:10" ht="30">
      <c r="A124" s="20" t="s">
        <v>80</v>
      </c>
      <c r="B124" s="2">
        <f>B126</f>
        <v>448.6</v>
      </c>
      <c r="C124" s="2">
        <f>C126</f>
        <v>0</v>
      </c>
      <c r="D124" s="2">
        <f>D126</f>
        <v>448.6</v>
      </c>
      <c r="E124" s="2">
        <f>E126</f>
        <v>0</v>
      </c>
      <c r="F124" s="2">
        <f>F126</f>
        <v>448.6</v>
      </c>
      <c r="G124" s="3"/>
      <c r="H124" s="3">
        <f>F124/B124</f>
        <v>1</v>
      </c>
      <c r="I124" s="12"/>
      <c r="J124" s="5"/>
    </row>
    <row r="125" spans="1:10" ht="15">
      <c r="A125" s="35" t="s">
        <v>12</v>
      </c>
      <c r="B125" s="2"/>
      <c r="C125" s="23"/>
      <c r="D125" s="23"/>
      <c r="E125" s="23"/>
      <c r="F125" s="23"/>
      <c r="G125" s="24"/>
      <c r="H125" s="24"/>
      <c r="I125" s="12"/>
      <c r="J125" s="5"/>
    </row>
    <row r="126" spans="1:10" ht="26.25">
      <c r="A126" s="29" t="s">
        <v>24</v>
      </c>
      <c r="B126" s="2">
        <f>B129</f>
        <v>448.6</v>
      </c>
      <c r="C126" s="2">
        <f>C129</f>
        <v>0</v>
      </c>
      <c r="D126" s="2">
        <f>D129</f>
        <v>448.6</v>
      </c>
      <c r="E126" s="2">
        <f>E129</f>
        <v>0</v>
      </c>
      <c r="F126" s="2">
        <f>F129</f>
        <v>448.6</v>
      </c>
      <c r="G126" s="3"/>
      <c r="H126" s="3">
        <f>F126/B126</f>
        <v>1</v>
      </c>
      <c r="I126" s="12"/>
      <c r="J126" s="5"/>
    </row>
    <row r="127" spans="1:10" ht="180">
      <c r="A127" s="21" t="s">
        <v>81</v>
      </c>
      <c r="B127" s="2">
        <f>B129</f>
        <v>448.6</v>
      </c>
      <c r="C127" s="2">
        <f>C129</f>
        <v>0</v>
      </c>
      <c r="D127" s="2">
        <f>D129</f>
        <v>448.6</v>
      </c>
      <c r="E127" s="2">
        <f>E129</f>
        <v>0</v>
      </c>
      <c r="F127" s="2">
        <f>F129</f>
        <v>448.6</v>
      </c>
      <c r="G127" s="3"/>
      <c r="H127" s="3">
        <f>F127/B127</f>
        <v>1</v>
      </c>
      <c r="I127" s="12"/>
      <c r="J127" s="5"/>
    </row>
    <row r="128" spans="1:10" ht="15">
      <c r="A128" s="35" t="s">
        <v>12</v>
      </c>
      <c r="B128" s="2"/>
      <c r="C128" s="23"/>
      <c r="D128" s="23"/>
      <c r="E128" s="23"/>
      <c r="F128" s="23"/>
      <c r="G128" s="24"/>
      <c r="H128" s="24"/>
      <c r="I128" s="12"/>
      <c r="J128" s="5"/>
    </row>
    <row r="129" spans="1:10" ht="26.25">
      <c r="A129" s="29" t="s">
        <v>24</v>
      </c>
      <c r="B129" s="2">
        <v>448.6</v>
      </c>
      <c r="C129" s="23"/>
      <c r="D129" s="23">
        <v>448.6</v>
      </c>
      <c r="E129" s="23"/>
      <c r="F129" s="36">
        <f>D129+E129</f>
        <v>448.6</v>
      </c>
      <c r="G129" s="3"/>
      <c r="H129" s="3">
        <f>F129/B129</f>
        <v>1</v>
      </c>
      <c r="I129" s="12"/>
      <c r="J129" s="5"/>
    </row>
    <row r="130" spans="1:10" ht="75">
      <c r="A130" s="22" t="s">
        <v>82</v>
      </c>
      <c r="B130" s="2">
        <f>B132</f>
        <v>152152.5</v>
      </c>
      <c r="C130" s="2">
        <f>C132</f>
        <v>20761.2</v>
      </c>
      <c r="D130" s="2">
        <f>D132</f>
        <v>48235.9</v>
      </c>
      <c r="E130" s="2">
        <f>E132</f>
        <v>20756</v>
      </c>
      <c r="F130" s="2">
        <f>F132</f>
        <v>68991.90000000001</v>
      </c>
      <c r="G130" s="3">
        <f>E130/C130</f>
        <v>0.9997495327823054</v>
      </c>
      <c r="H130" s="3">
        <f>F130/B130</f>
        <v>0.453439148223</v>
      </c>
      <c r="I130" s="12"/>
      <c r="J130" s="5"/>
    </row>
    <row r="131" spans="1:10" ht="15">
      <c r="A131" s="35" t="s">
        <v>12</v>
      </c>
      <c r="B131" s="2"/>
      <c r="C131" s="23"/>
      <c r="D131" s="23"/>
      <c r="E131" s="23"/>
      <c r="F131" s="23"/>
      <c r="G131" s="24"/>
      <c r="H131" s="24"/>
      <c r="I131" s="12"/>
      <c r="J131" s="5"/>
    </row>
    <row r="132" spans="1:10" ht="26.25">
      <c r="A132" s="29" t="s">
        <v>24</v>
      </c>
      <c r="B132" s="2">
        <f>B135</f>
        <v>152152.5</v>
      </c>
      <c r="C132" s="2">
        <f>C135</f>
        <v>20761.2</v>
      </c>
      <c r="D132" s="2">
        <f>D135</f>
        <v>48235.9</v>
      </c>
      <c r="E132" s="2">
        <f>E135</f>
        <v>20756</v>
      </c>
      <c r="F132" s="2">
        <f>F135</f>
        <v>68991.90000000001</v>
      </c>
      <c r="G132" s="3">
        <f>E132/C132</f>
        <v>0.9997495327823054</v>
      </c>
      <c r="H132" s="3">
        <f>F132/B132</f>
        <v>0.453439148223</v>
      </c>
      <c r="I132" s="12"/>
      <c r="J132" s="5"/>
    </row>
    <row r="133" spans="1:10" ht="105">
      <c r="A133" s="22" t="s">
        <v>83</v>
      </c>
      <c r="B133" s="2">
        <f>B135</f>
        <v>152152.5</v>
      </c>
      <c r="C133" s="2">
        <f>C135</f>
        <v>20761.2</v>
      </c>
      <c r="D133" s="2">
        <f>D135</f>
        <v>48235.9</v>
      </c>
      <c r="E133" s="2">
        <f>E135</f>
        <v>20756</v>
      </c>
      <c r="F133" s="2">
        <f>F135</f>
        <v>68991.90000000001</v>
      </c>
      <c r="G133" s="3">
        <f>E133/C133</f>
        <v>0.9997495327823054</v>
      </c>
      <c r="H133" s="3">
        <f>F133/B133</f>
        <v>0.453439148223</v>
      </c>
      <c r="I133" s="12"/>
      <c r="J133" s="5"/>
    </row>
    <row r="134" spans="1:10" ht="15">
      <c r="A134" s="35" t="s">
        <v>12</v>
      </c>
      <c r="B134" s="2"/>
      <c r="C134" s="23"/>
      <c r="D134" s="23"/>
      <c r="E134" s="23"/>
      <c r="F134" s="23"/>
      <c r="G134" s="24"/>
      <c r="H134" s="24"/>
      <c r="I134" s="12"/>
      <c r="J134" s="5"/>
    </row>
    <row r="135" spans="1:10" ht="26.25">
      <c r="A135" s="29" t="s">
        <v>24</v>
      </c>
      <c r="B135" s="2">
        <f>B138+B141+B144+B147</f>
        <v>152152.5</v>
      </c>
      <c r="C135" s="2">
        <f>C138+C141+C144+C147</f>
        <v>20761.2</v>
      </c>
      <c r="D135" s="2">
        <f>D138+D141+D144+D147</f>
        <v>48235.9</v>
      </c>
      <c r="E135" s="2">
        <f>E138+E141+E144+E147</f>
        <v>20756</v>
      </c>
      <c r="F135" s="2">
        <f>F138+F141+F144+F147</f>
        <v>68991.90000000001</v>
      </c>
      <c r="G135" s="3">
        <f>E135/C135</f>
        <v>0.9997495327823054</v>
      </c>
      <c r="H135" s="3">
        <f>F135/B135</f>
        <v>0.453439148223</v>
      </c>
      <c r="I135" s="12"/>
      <c r="J135" s="5"/>
    </row>
    <row r="136" spans="1:10" ht="105">
      <c r="A136" s="22" t="s">
        <v>84</v>
      </c>
      <c r="B136" s="2">
        <f>B138</f>
        <v>26358.9</v>
      </c>
      <c r="C136" s="2">
        <f>C138</f>
        <v>3798.3</v>
      </c>
      <c r="D136" s="2">
        <f>D138</f>
        <v>7685.7</v>
      </c>
      <c r="E136" s="2">
        <f>E138</f>
        <v>3798.3</v>
      </c>
      <c r="F136" s="2">
        <f>F138</f>
        <v>11484</v>
      </c>
      <c r="G136" s="3">
        <f>E136/C136</f>
        <v>1</v>
      </c>
      <c r="H136" s="3">
        <f>F136/B136</f>
        <v>0.43567827185504704</v>
      </c>
      <c r="I136" s="17" t="s">
        <v>19</v>
      </c>
      <c r="J136" s="5"/>
    </row>
    <row r="137" spans="1:10" ht="15">
      <c r="A137" s="35" t="s">
        <v>12</v>
      </c>
      <c r="B137" s="2"/>
      <c r="C137" s="23"/>
      <c r="D137" s="23"/>
      <c r="E137" s="23"/>
      <c r="F137" s="23"/>
      <c r="G137" s="24"/>
      <c r="H137" s="24"/>
      <c r="I137" s="18"/>
      <c r="J137" s="5"/>
    </row>
    <row r="138" spans="1:10" ht="26.25">
      <c r="A138" s="29" t="s">
        <v>24</v>
      </c>
      <c r="B138" s="2">
        <v>26358.9</v>
      </c>
      <c r="C138" s="23">
        <v>3798.3</v>
      </c>
      <c r="D138" s="23">
        <v>7685.7</v>
      </c>
      <c r="E138" s="23">
        <v>3798.3</v>
      </c>
      <c r="F138" s="36">
        <f>D138+E138</f>
        <v>11484</v>
      </c>
      <c r="G138" s="3">
        <f>E138/C138</f>
        <v>1</v>
      </c>
      <c r="H138" s="3">
        <f>F138/B138</f>
        <v>0.43567827185504704</v>
      </c>
      <c r="I138" s="19"/>
      <c r="J138" s="5"/>
    </row>
    <row r="139" spans="1:10" ht="120">
      <c r="A139" s="21" t="s">
        <v>85</v>
      </c>
      <c r="B139" s="2">
        <f>B141</f>
        <v>97432.6</v>
      </c>
      <c r="C139" s="2">
        <f>C141</f>
        <v>13760.8</v>
      </c>
      <c r="D139" s="2">
        <f>D141</f>
        <v>30551</v>
      </c>
      <c r="E139" s="2">
        <f>E141</f>
        <v>13760.8</v>
      </c>
      <c r="F139" s="2">
        <f>F141</f>
        <v>44311.8</v>
      </c>
      <c r="G139" s="3">
        <f>E139/C139</f>
        <v>1</v>
      </c>
      <c r="H139" s="3">
        <f>F139/B139</f>
        <v>0.4547943911996601</v>
      </c>
      <c r="I139" s="17" t="s">
        <v>19</v>
      </c>
      <c r="J139" s="5"/>
    </row>
    <row r="140" spans="1:10" ht="15">
      <c r="A140" s="35" t="s">
        <v>12</v>
      </c>
      <c r="B140" s="2"/>
      <c r="C140" s="23"/>
      <c r="D140" s="23"/>
      <c r="E140" s="23"/>
      <c r="F140" s="23"/>
      <c r="G140" s="24"/>
      <c r="H140" s="24"/>
      <c r="I140" s="18"/>
      <c r="J140" s="5"/>
    </row>
    <row r="141" spans="1:10" ht="26.25">
      <c r="A141" s="29" t="s">
        <v>24</v>
      </c>
      <c r="B141" s="2">
        <v>97432.6</v>
      </c>
      <c r="C141" s="23">
        <v>13760.8</v>
      </c>
      <c r="D141" s="23">
        <v>30551</v>
      </c>
      <c r="E141" s="23">
        <v>13760.8</v>
      </c>
      <c r="F141" s="36">
        <f>D141+E141</f>
        <v>44311.8</v>
      </c>
      <c r="G141" s="3">
        <f>E141/C141</f>
        <v>1</v>
      </c>
      <c r="H141" s="3">
        <f>F141/B141</f>
        <v>0.4547943911996601</v>
      </c>
      <c r="I141" s="19"/>
      <c r="J141" s="5"/>
    </row>
    <row r="142" spans="1:10" ht="120">
      <c r="A142" s="21" t="s">
        <v>86</v>
      </c>
      <c r="B142" s="2">
        <f>B144</f>
        <v>17527.6</v>
      </c>
      <c r="C142" s="2">
        <f>C144</f>
        <v>1688.4</v>
      </c>
      <c r="D142" s="2">
        <f>D144</f>
        <v>6639.9</v>
      </c>
      <c r="E142" s="2">
        <f>E144</f>
        <v>1688.4</v>
      </c>
      <c r="F142" s="2">
        <f>F144</f>
        <v>8328.3</v>
      </c>
      <c r="G142" s="3">
        <f>E142/C142</f>
        <v>1</v>
      </c>
      <c r="H142" s="3">
        <f>F142/B142</f>
        <v>0.47515347223807025</v>
      </c>
      <c r="I142" s="17" t="s">
        <v>19</v>
      </c>
      <c r="J142" s="5"/>
    </row>
    <row r="143" spans="1:10" ht="15">
      <c r="A143" s="35" t="s">
        <v>12</v>
      </c>
      <c r="B143" s="2"/>
      <c r="C143" s="23"/>
      <c r="D143" s="23"/>
      <c r="E143" s="23"/>
      <c r="F143" s="23"/>
      <c r="G143" s="24"/>
      <c r="H143" s="24"/>
      <c r="I143" s="18"/>
      <c r="J143" s="5"/>
    </row>
    <row r="144" spans="1:10" ht="26.25">
      <c r="A144" s="29" t="s">
        <v>24</v>
      </c>
      <c r="B144" s="2">
        <v>17527.6</v>
      </c>
      <c r="C144" s="23">
        <v>1688.4</v>
      </c>
      <c r="D144" s="23">
        <v>6639.9</v>
      </c>
      <c r="E144" s="23">
        <v>1688.4</v>
      </c>
      <c r="F144" s="36">
        <f>D144+E144</f>
        <v>8328.3</v>
      </c>
      <c r="G144" s="3">
        <f>E144/C144</f>
        <v>1</v>
      </c>
      <c r="H144" s="3">
        <f>F144/B144</f>
        <v>0.47515347223807025</v>
      </c>
      <c r="I144" s="19"/>
      <c r="J144" s="5"/>
    </row>
    <row r="145" spans="1:10" ht="150">
      <c r="A145" s="21" t="s">
        <v>87</v>
      </c>
      <c r="B145" s="2">
        <f>B147</f>
        <v>10833.4</v>
      </c>
      <c r="C145" s="2">
        <f>C147</f>
        <v>1513.7</v>
      </c>
      <c r="D145" s="2">
        <f>D147</f>
        <v>3359.3</v>
      </c>
      <c r="E145" s="2">
        <f>E147</f>
        <v>1508.5</v>
      </c>
      <c r="F145" s="2">
        <f>F147</f>
        <v>4867.8</v>
      </c>
      <c r="G145" s="3">
        <f>E145/C145</f>
        <v>0.9965647089912135</v>
      </c>
      <c r="H145" s="3">
        <f>F145/B145</f>
        <v>0.4493326194915724</v>
      </c>
      <c r="I145" s="17" t="s">
        <v>19</v>
      </c>
      <c r="J145" s="5"/>
    </row>
    <row r="146" spans="1:10" ht="15">
      <c r="A146" s="35" t="s">
        <v>12</v>
      </c>
      <c r="B146" s="2"/>
      <c r="C146" s="23"/>
      <c r="D146" s="23"/>
      <c r="E146" s="23"/>
      <c r="F146" s="23"/>
      <c r="G146" s="24"/>
      <c r="H146" s="24"/>
      <c r="I146" s="18"/>
      <c r="J146" s="5"/>
    </row>
    <row r="147" spans="1:10" ht="26.25">
      <c r="A147" s="29" t="s">
        <v>24</v>
      </c>
      <c r="B147" s="2">
        <v>10833.4</v>
      </c>
      <c r="C147" s="23">
        <v>1513.7</v>
      </c>
      <c r="D147" s="23">
        <v>3359.3</v>
      </c>
      <c r="E147" s="23">
        <v>1508.5</v>
      </c>
      <c r="F147" s="36">
        <f>D147+E147</f>
        <v>4867.8</v>
      </c>
      <c r="G147" s="3">
        <f>E147/C147</f>
        <v>0.9965647089912135</v>
      </c>
      <c r="H147" s="3">
        <f>F147/B147</f>
        <v>0.4493326194915724</v>
      </c>
      <c r="I147" s="19"/>
      <c r="J147" s="5"/>
    </row>
  </sheetData>
  <sheetProtection/>
  <mergeCells count="30">
    <mergeCell ref="I120:I123"/>
    <mergeCell ref="I136:I138"/>
    <mergeCell ref="I139:I141"/>
    <mergeCell ref="I142:I144"/>
    <mergeCell ref="I145:I147"/>
    <mergeCell ref="I76:I78"/>
    <mergeCell ref="I79:I81"/>
    <mergeCell ref="I82:I84"/>
    <mergeCell ref="I85:I87"/>
    <mergeCell ref="I114:I116"/>
    <mergeCell ref="I117:I119"/>
    <mergeCell ref="I31:I35"/>
    <mergeCell ref="I36:I40"/>
    <mergeCell ref="I41:I45"/>
    <mergeCell ref="I46:I50"/>
    <mergeCell ref="I57:I59"/>
    <mergeCell ref="I60:I64"/>
    <mergeCell ref="A1:I1"/>
    <mergeCell ref="A3:I3"/>
    <mergeCell ref="A5:A6"/>
    <mergeCell ref="B5:B6"/>
    <mergeCell ref="I26:I30"/>
    <mergeCell ref="I51:I53"/>
    <mergeCell ref="I54:I56"/>
    <mergeCell ref="C5:C6"/>
    <mergeCell ref="D5:F5"/>
    <mergeCell ref="G5:G6"/>
    <mergeCell ref="H5:H6"/>
    <mergeCell ref="I5:I6"/>
    <mergeCell ref="J5:J6"/>
  </mergeCells>
  <hyperlinks>
    <hyperlink ref="C5" r:id="rId1" display="\\gw.sbnray.ru\shared docs\Программно - целевой метод планирования\ПОРЯДОК РАЗРАБОТКИ ПРОГРАММ\l Par998"/>
    <hyperlink ref="J5" r:id="rId2" display="\\gw.sbnray.ru\shared docs\Программно - целевой метод планирования\ПОРЯДОК РАЗРАБОТКИ ПРОГРАММ\l Par1000"/>
  </hyperlinks>
  <printOptions/>
  <pageMargins left="0.7086614173228347" right="0.7086614173228347" top="0.7480314960629921" bottom="0.1968503937007874" header="0.31496062992125984" footer="0.31496062992125984"/>
  <pageSetup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Krylova_M</cp:lastModifiedBy>
  <cp:lastPrinted>2017-03-27T08:42:15Z</cp:lastPrinted>
  <dcterms:created xsi:type="dcterms:W3CDTF">2014-10-17T05:37:56Z</dcterms:created>
  <dcterms:modified xsi:type="dcterms:W3CDTF">2017-03-27T08:42:28Z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